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Лист1" sheetId="4" r:id="rId1"/>
    <sheet name="Лист2" sheetId="5" r:id="rId2"/>
  </sheets>
  <definedNames>
    <definedName name="_xlnm._FilterDatabase" localSheetId="0" hidden="1">Лист1!$B$122:$K$290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8" i="4"/>
  <c r="G289" s="1"/>
  <c r="G227"/>
  <c r="G229" s="1"/>
  <c r="G196"/>
  <c r="L196" s="1"/>
  <c r="G189"/>
  <c r="G187"/>
  <c r="G160"/>
  <c r="G162" s="1"/>
  <c r="L187"/>
  <c r="J261"/>
  <c r="H252"/>
  <c r="H251"/>
  <c r="G252"/>
  <c r="G251"/>
  <c r="F252"/>
  <c r="F251"/>
  <c r="E252"/>
  <c r="C252"/>
  <c r="C251"/>
  <c r="E251"/>
  <c r="F207"/>
  <c r="L276"/>
  <c r="J276"/>
  <c r="J265"/>
  <c r="J202"/>
  <c r="J271"/>
  <c r="J270"/>
  <c r="L200"/>
  <c r="L199"/>
  <c r="J214"/>
  <c r="J200"/>
  <c r="J199"/>
  <c r="L197"/>
  <c r="J197"/>
  <c r="L226"/>
  <c r="L225"/>
  <c r="J216"/>
  <c r="J184"/>
  <c r="L121"/>
  <c r="J180"/>
  <c r="F288"/>
  <c r="F287"/>
  <c r="F286"/>
  <c r="F285"/>
  <c r="L285" s="1"/>
  <c r="F284"/>
  <c r="F283"/>
  <c r="F282"/>
  <c r="J282" s="1"/>
  <c r="F281"/>
  <c r="F280"/>
  <c r="F279"/>
  <c r="L279" s="1"/>
  <c r="F278"/>
  <c r="L278" s="1"/>
  <c r="F277"/>
  <c r="F276"/>
  <c r="F275"/>
  <c r="F274"/>
  <c r="F273"/>
  <c r="F272"/>
  <c r="F271"/>
  <c r="L271" s="1"/>
  <c r="F270"/>
  <c r="L270" s="1"/>
  <c r="F269"/>
  <c r="F268"/>
  <c r="F267"/>
  <c r="F266"/>
  <c r="J266" s="1"/>
  <c r="F265"/>
  <c r="F264"/>
  <c r="L264" s="1"/>
  <c r="F263"/>
  <c r="L263" s="1"/>
  <c r="F262"/>
  <c r="F261"/>
  <c r="L261" s="1"/>
  <c r="F260"/>
  <c r="F259"/>
  <c r="L259" s="1"/>
  <c r="F258"/>
  <c r="F257"/>
  <c r="F256"/>
  <c r="F255"/>
  <c r="F254"/>
  <c r="F253"/>
  <c r="F250"/>
  <c r="F249"/>
  <c r="F248"/>
  <c r="F247"/>
  <c r="F246"/>
  <c r="F245"/>
  <c r="F244"/>
  <c r="J244" s="1"/>
  <c r="F243"/>
  <c r="F242"/>
  <c r="F241"/>
  <c r="F240"/>
  <c r="F239"/>
  <c r="F238"/>
  <c r="F237"/>
  <c r="F236"/>
  <c r="F235"/>
  <c r="F234"/>
  <c r="F233"/>
  <c r="F232"/>
  <c r="F231"/>
  <c r="F230"/>
  <c r="F228"/>
  <c r="F227"/>
  <c r="F226"/>
  <c r="J226" s="1"/>
  <c r="F225"/>
  <c r="J225" s="1"/>
  <c r="F224"/>
  <c r="F223"/>
  <c r="L223" s="1"/>
  <c r="F222"/>
  <c r="F221"/>
  <c r="L221" s="1"/>
  <c r="F220"/>
  <c r="F219"/>
  <c r="J219" s="1"/>
  <c r="F218"/>
  <c r="J218" s="1"/>
  <c r="F217"/>
  <c r="F216"/>
  <c r="F215"/>
  <c r="F214"/>
  <c r="L214" s="1"/>
  <c r="F213"/>
  <c r="F212"/>
  <c r="F211"/>
  <c r="F210"/>
  <c r="F209"/>
  <c r="F208"/>
  <c r="F206"/>
  <c r="F205"/>
  <c r="F204"/>
  <c r="J204" s="1"/>
  <c r="F203"/>
  <c r="L203" s="1"/>
  <c r="F202"/>
  <c r="L202" s="1"/>
  <c r="F201"/>
  <c r="F200"/>
  <c r="F199"/>
  <c r="F197"/>
  <c r="F196"/>
  <c r="F195"/>
  <c r="J195" s="1"/>
  <c r="F194"/>
  <c r="F193"/>
  <c r="L193" s="1"/>
  <c r="F192"/>
  <c r="F191"/>
  <c r="L191" s="1"/>
  <c r="F190"/>
  <c r="F188"/>
  <c r="L188" s="1"/>
  <c r="F187"/>
  <c r="F186"/>
  <c r="L186" s="1"/>
  <c r="F185"/>
  <c r="F184"/>
  <c r="L184" s="1"/>
  <c r="F183"/>
  <c r="F182"/>
  <c r="L182" s="1"/>
  <c r="F181"/>
  <c r="F180"/>
  <c r="F179"/>
  <c r="F178"/>
  <c r="L178" s="1"/>
  <c r="F177"/>
  <c r="F176"/>
  <c r="F175"/>
  <c r="F174"/>
  <c r="L174" s="1"/>
  <c r="F173"/>
  <c r="F172"/>
  <c r="L172" s="1"/>
  <c r="F171"/>
  <c r="F170"/>
  <c r="J170" s="1"/>
  <c r="F169"/>
  <c r="F168"/>
  <c r="J168" s="1"/>
  <c r="F167"/>
  <c r="F166"/>
  <c r="J166" s="1"/>
  <c r="F165"/>
  <c r="F164"/>
  <c r="J164" s="1"/>
  <c r="F163"/>
  <c r="F161"/>
  <c r="L161" s="1"/>
  <c r="F160"/>
  <c r="F159"/>
  <c r="J159" s="1"/>
  <c r="F158"/>
  <c r="F157"/>
  <c r="F156"/>
  <c r="F155"/>
  <c r="F154"/>
  <c r="F153"/>
  <c r="F152"/>
  <c r="F151"/>
  <c r="L151" s="1"/>
  <c r="F150"/>
  <c r="F149"/>
  <c r="F148"/>
  <c r="F147"/>
  <c r="J147" s="1"/>
  <c r="F146"/>
  <c r="F145"/>
  <c r="F144"/>
  <c r="F143"/>
  <c r="J143" s="1"/>
  <c r="F142"/>
  <c r="F141"/>
  <c r="F140"/>
  <c r="F139"/>
  <c r="F138"/>
  <c r="F137"/>
  <c r="F136"/>
  <c r="F135"/>
  <c r="F134"/>
  <c r="F133"/>
  <c r="F132"/>
  <c r="F131"/>
  <c r="J131" s="1"/>
  <c r="F130"/>
  <c r="F129"/>
  <c r="F128"/>
  <c r="F127"/>
  <c r="J127" s="1"/>
  <c r="F126"/>
  <c r="F125"/>
  <c r="F124"/>
  <c r="F162"/>
  <c r="F189"/>
  <c r="F198"/>
  <c r="F229"/>
  <c r="F289"/>
  <c r="H124"/>
  <c r="G124"/>
  <c r="C281"/>
  <c r="H245"/>
  <c r="G245"/>
  <c r="C245"/>
  <c r="E245"/>
  <c r="H257"/>
  <c r="H282"/>
  <c r="G282"/>
  <c r="E282"/>
  <c r="C282"/>
  <c r="H266"/>
  <c r="G266"/>
  <c r="C266"/>
  <c r="E266"/>
  <c r="H264"/>
  <c r="G264"/>
  <c r="E264"/>
  <c r="C264"/>
  <c r="H263"/>
  <c r="G263"/>
  <c r="E263"/>
  <c r="C263"/>
  <c r="H285"/>
  <c r="G285"/>
  <c r="E285"/>
  <c r="C285"/>
  <c r="E279"/>
  <c r="G279"/>
  <c r="C279"/>
  <c r="H244"/>
  <c r="G244"/>
  <c r="E244"/>
  <c r="C244"/>
  <c r="C250"/>
  <c r="H271"/>
  <c r="G271"/>
  <c r="E271"/>
  <c r="C271"/>
  <c r="H270"/>
  <c r="G270"/>
  <c r="E270"/>
  <c r="C270"/>
  <c r="H278"/>
  <c r="G278"/>
  <c r="E278"/>
  <c r="C278"/>
  <c r="E243"/>
  <c r="H265"/>
  <c r="G265"/>
  <c r="L265" s="1"/>
  <c r="E265"/>
  <c r="C265"/>
  <c r="C258"/>
  <c r="C246"/>
  <c r="E258"/>
  <c r="H276"/>
  <c r="G276"/>
  <c r="E276"/>
  <c r="C276"/>
  <c r="H248"/>
  <c r="C248"/>
  <c r="G248"/>
  <c r="E248"/>
  <c r="G261"/>
  <c r="E261"/>
  <c r="G259"/>
  <c r="J259" s="1"/>
  <c r="E259"/>
  <c r="H226"/>
  <c r="G226"/>
  <c r="E226"/>
  <c r="C226"/>
  <c r="H225"/>
  <c r="G225"/>
  <c r="E225"/>
  <c r="C225"/>
  <c r="H216"/>
  <c r="G216"/>
  <c r="L216" s="1"/>
  <c r="E216"/>
  <c r="C216"/>
  <c r="H214"/>
  <c r="G214"/>
  <c r="E214"/>
  <c r="C214"/>
  <c r="H223"/>
  <c r="G223"/>
  <c r="E223"/>
  <c r="C223"/>
  <c r="H200"/>
  <c r="G200"/>
  <c r="E200"/>
  <c r="C200"/>
  <c r="H219"/>
  <c r="G219"/>
  <c r="E219"/>
  <c r="C219"/>
  <c r="H218"/>
  <c r="G218"/>
  <c r="E218"/>
  <c r="C218"/>
  <c r="H221"/>
  <c r="G221"/>
  <c r="E221"/>
  <c r="C221"/>
  <c r="G204"/>
  <c r="G203"/>
  <c r="H202"/>
  <c r="G202"/>
  <c r="E202"/>
  <c r="C202"/>
  <c r="H204"/>
  <c r="E204"/>
  <c r="C204"/>
  <c r="G228"/>
  <c r="H228"/>
  <c r="E228"/>
  <c r="C228"/>
  <c r="G205"/>
  <c r="G209"/>
  <c r="G199"/>
  <c r="G197"/>
  <c r="H197"/>
  <c r="E197"/>
  <c r="C197"/>
  <c r="H193"/>
  <c r="G193"/>
  <c r="E193"/>
  <c r="C193"/>
  <c r="H191"/>
  <c r="G191"/>
  <c r="E191"/>
  <c r="C191"/>
  <c r="H195"/>
  <c r="G195"/>
  <c r="E195"/>
  <c r="C195"/>
  <c r="H168"/>
  <c r="G168"/>
  <c r="E168"/>
  <c r="C168"/>
  <c r="E165"/>
  <c r="H180"/>
  <c r="G180"/>
  <c r="E180"/>
  <c r="C180"/>
  <c r="H178"/>
  <c r="G178"/>
  <c r="E178"/>
  <c r="C178"/>
  <c r="H184"/>
  <c r="G184"/>
  <c r="E184"/>
  <c r="C184"/>
  <c r="H182"/>
  <c r="G182"/>
  <c r="E182"/>
  <c r="C182"/>
  <c r="H174"/>
  <c r="G174"/>
  <c r="E174"/>
  <c r="C174"/>
  <c r="H164"/>
  <c r="G164"/>
  <c r="L164" s="1"/>
  <c r="E164"/>
  <c r="C164"/>
  <c r="C163"/>
  <c r="H176"/>
  <c r="G176"/>
  <c r="E176"/>
  <c r="C176"/>
  <c r="H172"/>
  <c r="G172"/>
  <c r="E172"/>
  <c r="C172"/>
  <c r="H170"/>
  <c r="G170"/>
  <c r="E170"/>
  <c r="C170"/>
  <c r="H166"/>
  <c r="G166"/>
  <c r="L166" s="1"/>
  <c r="E166"/>
  <c r="C166"/>
  <c r="G188"/>
  <c r="E187"/>
  <c r="C187"/>
  <c r="H188"/>
  <c r="E188"/>
  <c r="C188"/>
  <c r="H186"/>
  <c r="G186"/>
  <c r="E186"/>
  <c r="C186"/>
  <c r="C148"/>
  <c r="G135"/>
  <c r="G134"/>
  <c r="G136"/>
  <c r="E135"/>
  <c r="E134"/>
  <c r="C135"/>
  <c r="C134"/>
  <c r="H129"/>
  <c r="G129"/>
  <c r="E129"/>
  <c r="C129"/>
  <c r="H143"/>
  <c r="G143"/>
  <c r="E143"/>
  <c r="C143"/>
  <c r="H157"/>
  <c r="H156"/>
  <c r="G157"/>
  <c r="G156"/>
  <c r="E157"/>
  <c r="E156"/>
  <c r="C157"/>
  <c r="C156"/>
  <c r="H155"/>
  <c r="G155"/>
  <c r="E155"/>
  <c r="C155"/>
  <c r="H127"/>
  <c r="G127"/>
  <c r="E127"/>
  <c r="C127"/>
  <c r="H139"/>
  <c r="G139"/>
  <c r="E139"/>
  <c r="C139"/>
  <c r="H132"/>
  <c r="H133"/>
  <c r="G133"/>
  <c r="G132"/>
  <c r="E133"/>
  <c r="E132"/>
  <c r="C133"/>
  <c r="G161"/>
  <c r="H161"/>
  <c r="E161"/>
  <c r="C161"/>
  <c r="H153"/>
  <c r="G153"/>
  <c r="E153"/>
  <c r="C153"/>
  <c r="H145"/>
  <c r="G145"/>
  <c r="E145"/>
  <c r="C145"/>
  <c r="H131"/>
  <c r="G131"/>
  <c r="E131"/>
  <c r="C131"/>
  <c r="H159"/>
  <c r="H158"/>
  <c r="G159"/>
  <c r="G158"/>
  <c r="E159"/>
  <c r="E158"/>
  <c r="C159"/>
  <c r="C158"/>
  <c r="H151"/>
  <c r="G151"/>
  <c r="E151"/>
  <c r="C151"/>
  <c r="H137"/>
  <c r="H136"/>
  <c r="G137"/>
  <c r="E137"/>
  <c r="H147"/>
  <c r="G147"/>
  <c r="E147"/>
  <c r="C147"/>
  <c r="H140"/>
  <c r="H141"/>
  <c r="G141"/>
  <c r="G140"/>
  <c r="E141"/>
  <c r="E140"/>
  <c r="C141"/>
  <c r="H125"/>
  <c r="G125"/>
  <c r="E125"/>
  <c r="P115"/>
  <c r="P114"/>
  <c r="L288" l="1"/>
  <c r="G198"/>
  <c r="L160"/>
  <c r="L153"/>
  <c r="J264"/>
  <c r="L204"/>
  <c r="J139"/>
  <c r="L155"/>
  <c r="J248"/>
  <c r="L282"/>
  <c r="J285"/>
  <c r="J279"/>
  <c r="J278"/>
  <c r="L219"/>
  <c r="J205"/>
  <c r="J203"/>
  <c r="L218"/>
  <c r="L170"/>
  <c r="J136"/>
  <c r="J135"/>
  <c r="J193"/>
  <c r="L266"/>
  <c r="J221"/>
  <c r="J186"/>
  <c r="J263"/>
  <c r="L158"/>
  <c r="L168"/>
  <c r="J178"/>
  <c r="J172"/>
  <c r="J157"/>
  <c r="J191"/>
  <c r="L156"/>
  <c r="J182"/>
  <c r="J223"/>
  <c r="L159"/>
  <c r="J151"/>
  <c r="J158"/>
  <c r="J161"/>
  <c r="J160"/>
  <c r="J153"/>
  <c r="J156"/>
  <c r="J155"/>
  <c r="L157"/>
  <c r="J132"/>
  <c r="J140"/>
  <c r="J145"/>
  <c r="J245"/>
  <c r="J176"/>
  <c r="J129"/>
  <c r="J134"/>
  <c r="J209"/>
  <c r="J252"/>
  <c r="J137"/>
  <c r="J124"/>
  <c r="J125"/>
  <c r="J133"/>
  <c r="J141"/>
  <c r="P112"/>
  <c r="P110"/>
  <c r="P108"/>
  <c r="P106"/>
  <c r="P104"/>
  <c r="P102"/>
  <c r="P100"/>
  <c r="P96"/>
  <c r="P95"/>
  <c r="P93"/>
  <c r="P91"/>
  <c r="P87"/>
  <c r="P86"/>
  <c r="P84"/>
  <c r="P82"/>
  <c r="P80"/>
  <c r="P72"/>
  <c r="P73"/>
  <c r="P70"/>
  <c r="P68"/>
  <c r="P63"/>
  <c r="P61"/>
  <c r="P64"/>
  <c r="P59"/>
  <c r="P55"/>
  <c r="P54"/>
  <c r="P52"/>
  <c r="P50"/>
  <c r="P43"/>
  <c r="P41"/>
  <c r="P39"/>
  <c r="P46"/>
  <c r="P45"/>
  <c r="P37"/>
  <c r="P35"/>
  <c r="P33"/>
  <c r="P28"/>
  <c r="P29"/>
  <c r="P26"/>
  <c r="P24"/>
  <c r="G146"/>
  <c r="J146" s="1"/>
  <c r="P17"/>
  <c r="P13"/>
  <c r="P11"/>
  <c r="G207"/>
  <c r="J207" s="1"/>
  <c r="P9"/>
  <c r="P7"/>
  <c r="P5"/>
  <c r="P15"/>
  <c r="P20"/>
  <c r="H149"/>
  <c r="G149"/>
  <c r="J149" s="1"/>
  <c r="E149"/>
  <c r="C149"/>
  <c r="G148"/>
  <c r="J148" s="1"/>
  <c r="P19"/>
  <c r="O301" l="1"/>
  <c r="H288"/>
  <c r="E288"/>
  <c r="C288"/>
  <c r="H287"/>
  <c r="G287"/>
  <c r="E287"/>
  <c r="C287"/>
  <c r="H286"/>
  <c r="G286"/>
  <c r="L286" s="1"/>
  <c r="E286"/>
  <c r="C286"/>
  <c r="H284"/>
  <c r="G284"/>
  <c r="E284"/>
  <c r="C284"/>
  <c r="G283"/>
  <c r="E283"/>
  <c r="H281"/>
  <c r="G281"/>
  <c r="E281"/>
  <c r="H280"/>
  <c r="G280"/>
  <c r="E280"/>
  <c r="C280"/>
  <c r="H279"/>
  <c r="H277"/>
  <c r="G277"/>
  <c r="E277"/>
  <c r="C277"/>
  <c r="H275"/>
  <c r="G275"/>
  <c r="J275" s="1"/>
  <c r="E275"/>
  <c r="C275"/>
  <c r="H274"/>
  <c r="G274"/>
  <c r="E274"/>
  <c r="C274"/>
  <c r="H273"/>
  <c r="G273"/>
  <c r="J273" s="1"/>
  <c r="E273"/>
  <c r="C273"/>
  <c r="H272"/>
  <c r="G272"/>
  <c r="L272" s="1"/>
  <c r="E272"/>
  <c r="C272"/>
  <c r="H269"/>
  <c r="G269"/>
  <c r="L269" s="1"/>
  <c r="E269"/>
  <c r="C269"/>
  <c r="H268"/>
  <c r="G268"/>
  <c r="L268" s="1"/>
  <c r="E268"/>
  <c r="C268"/>
  <c r="H267"/>
  <c r="G267"/>
  <c r="E267"/>
  <c r="C267"/>
  <c r="H262"/>
  <c r="G262"/>
  <c r="E262"/>
  <c r="C262"/>
  <c r="H261"/>
  <c r="C261"/>
  <c r="H260"/>
  <c r="G260"/>
  <c r="E260"/>
  <c r="C260"/>
  <c r="H259"/>
  <c r="C259"/>
  <c r="G258"/>
  <c r="G257"/>
  <c r="E257"/>
  <c r="H256"/>
  <c r="G256"/>
  <c r="E256"/>
  <c r="C256"/>
  <c r="H255"/>
  <c r="G255"/>
  <c r="E255"/>
  <c r="C255"/>
  <c r="H254"/>
  <c r="G254"/>
  <c r="J254" s="1"/>
  <c r="E254"/>
  <c r="C254"/>
  <c r="H253"/>
  <c r="G253"/>
  <c r="J253" s="1"/>
  <c r="E253"/>
  <c r="C253"/>
  <c r="J251"/>
  <c r="H250"/>
  <c r="G250"/>
  <c r="J250" s="1"/>
  <c r="E250"/>
  <c r="H249"/>
  <c r="G249"/>
  <c r="J249" s="1"/>
  <c r="E249"/>
  <c r="C249"/>
  <c r="H247"/>
  <c r="G247"/>
  <c r="J247" s="1"/>
  <c r="E247"/>
  <c r="C247"/>
  <c r="G246"/>
  <c r="J246" s="1"/>
  <c r="E246"/>
  <c r="H243"/>
  <c r="G243"/>
  <c r="J243" s="1"/>
  <c r="C243"/>
  <c r="H242"/>
  <c r="G242"/>
  <c r="J242" s="1"/>
  <c r="E242"/>
  <c r="C242"/>
  <c r="H241"/>
  <c r="G241"/>
  <c r="J241" s="1"/>
  <c r="E241"/>
  <c r="C241"/>
  <c r="H240"/>
  <c r="G240"/>
  <c r="J240" s="1"/>
  <c r="E240"/>
  <c r="C240"/>
  <c r="H239"/>
  <c r="G239"/>
  <c r="J239" s="1"/>
  <c r="E239"/>
  <c r="C239"/>
  <c r="H238"/>
  <c r="G238"/>
  <c r="E238"/>
  <c r="C238"/>
  <c r="H237"/>
  <c r="G237"/>
  <c r="E237"/>
  <c r="C237"/>
  <c r="H236"/>
  <c r="G236"/>
  <c r="E236"/>
  <c r="C236"/>
  <c r="H235"/>
  <c r="G235"/>
  <c r="E235"/>
  <c r="C235"/>
  <c r="H234"/>
  <c r="G234"/>
  <c r="E234"/>
  <c r="C234"/>
  <c r="H233"/>
  <c r="G233"/>
  <c r="E233"/>
  <c r="C233"/>
  <c r="H232"/>
  <c r="G232"/>
  <c r="E232"/>
  <c r="C232"/>
  <c r="H231"/>
  <c r="G231"/>
  <c r="E231"/>
  <c r="C231"/>
  <c r="H230"/>
  <c r="G230"/>
  <c r="E230"/>
  <c r="C230"/>
  <c r="H227"/>
  <c r="E227"/>
  <c r="C227"/>
  <c r="H224"/>
  <c r="G224"/>
  <c r="E224"/>
  <c r="C224"/>
  <c r="H222"/>
  <c r="G222"/>
  <c r="L222" s="1"/>
  <c r="E222"/>
  <c r="C222"/>
  <c r="H220"/>
  <c r="G220"/>
  <c r="E220"/>
  <c r="C220"/>
  <c r="H217"/>
  <c r="G217"/>
  <c r="E217"/>
  <c r="C217"/>
  <c r="H215"/>
  <c r="G215"/>
  <c r="E215"/>
  <c r="C215"/>
  <c r="H213"/>
  <c r="G213"/>
  <c r="E213"/>
  <c r="C213"/>
  <c r="H212"/>
  <c r="G212"/>
  <c r="J212" s="1"/>
  <c r="E212"/>
  <c r="C212"/>
  <c r="H211"/>
  <c r="G211"/>
  <c r="J211" s="1"/>
  <c r="E211"/>
  <c r="C211"/>
  <c r="H210"/>
  <c r="G210"/>
  <c r="J210" s="1"/>
  <c r="E210"/>
  <c r="C210"/>
  <c r="H209"/>
  <c r="E209"/>
  <c r="C209"/>
  <c r="G208"/>
  <c r="J208" s="1"/>
  <c r="E208"/>
  <c r="E207"/>
  <c r="H206"/>
  <c r="G206"/>
  <c r="J206" s="1"/>
  <c r="E206"/>
  <c r="C206"/>
  <c r="H205"/>
  <c r="E205"/>
  <c r="C205"/>
  <c r="H203"/>
  <c r="E203"/>
  <c r="C203"/>
  <c r="H201"/>
  <c r="G201"/>
  <c r="E201"/>
  <c r="C201"/>
  <c r="H199"/>
  <c r="E199"/>
  <c r="C199"/>
  <c r="H196"/>
  <c r="E196"/>
  <c r="C196"/>
  <c r="H194"/>
  <c r="G194"/>
  <c r="J194" s="1"/>
  <c r="E194"/>
  <c r="C194"/>
  <c r="H192"/>
  <c r="G192"/>
  <c r="E192"/>
  <c r="C192"/>
  <c r="H190"/>
  <c r="G190"/>
  <c r="E190"/>
  <c r="C190"/>
  <c r="H187"/>
  <c r="H185"/>
  <c r="G185"/>
  <c r="E185"/>
  <c r="C185"/>
  <c r="H183"/>
  <c r="G183"/>
  <c r="E183"/>
  <c r="C183"/>
  <c r="H181"/>
  <c r="G181"/>
  <c r="E181"/>
  <c r="C181"/>
  <c r="H179"/>
  <c r="G179"/>
  <c r="J179" s="1"/>
  <c r="E179"/>
  <c r="C179"/>
  <c r="H177"/>
  <c r="G177"/>
  <c r="E177"/>
  <c r="C177"/>
  <c r="H175"/>
  <c r="G175"/>
  <c r="J175" s="1"/>
  <c r="E175"/>
  <c r="C175"/>
  <c r="H173"/>
  <c r="G173"/>
  <c r="L173" s="1"/>
  <c r="E173"/>
  <c r="C173"/>
  <c r="H171"/>
  <c r="G171"/>
  <c r="E171"/>
  <c r="C171"/>
  <c r="H169"/>
  <c r="G169"/>
  <c r="E169"/>
  <c r="C169"/>
  <c r="H167"/>
  <c r="G167"/>
  <c r="E167"/>
  <c r="C167"/>
  <c r="H165"/>
  <c r="G165"/>
  <c r="C165"/>
  <c r="H163"/>
  <c r="G163"/>
  <c r="E163"/>
  <c r="H160"/>
  <c r="E160"/>
  <c r="C160"/>
  <c r="H154"/>
  <c r="G154"/>
  <c r="E154"/>
  <c r="C154"/>
  <c r="H152"/>
  <c r="G152"/>
  <c r="E152"/>
  <c r="C152"/>
  <c r="H150"/>
  <c r="G150"/>
  <c r="E150"/>
  <c r="C150"/>
  <c r="H148"/>
  <c r="E148"/>
  <c r="H146"/>
  <c r="E146"/>
  <c r="C146"/>
  <c r="H144"/>
  <c r="G144"/>
  <c r="J144" s="1"/>
  <c r="E144"/>
  <c r="C144"/>
  <c r="H142"/>
  <c r="G142"/>
  <c r="J142" s="1"/>
  <c r="E142"/>
  <c r="C142"/>
  <c r="C140"/>
  <c r="H138"/>
  <c r="G138"/>
  <c r="J138" s="1"/>
  <c r="E138"/>
  <c r="C138"/>
  <c r="E136"/>
  <c r="C132"/>
  <c r="H130"/>
  <c r="G130"/>
  <c r="J130" s="1"/>
  <c r="E130"/>
  <c r="C130"/>
  <c r="H128"/>
  <c r="G128"/>
  <c r="J128" s="1"/>
  <c r="E128"/>
  <c r="C128"/>
  <c r="H126"/>
  <c r="G126"/>
  <c r="E126"/>
  <c r="C126"/>
  <c r="E124"/>
  <c r="O117"/>
  <c r="N117"/>
  <c r="M117"/>
  <c r="L117"/>
  <c r="K117"/>
  <c r="P116"/>
  <c r="P113"/>
  <c r="P111"/>
  <c r="P109"/>
  <c r="P107"/>
  <c r="P105"/>
  <c r="P103"/>
  <c r="P101"/>
  <c r="P99"/>
  <c r="O98"/>
  <c r="N98"/>
  <c r="M98"/>
  <c r="L98"/>
  <c r="K98"/>
  <c r="P97"/>
  <c r="P94"/>
  <c r="P92"/>
  <c r="P90"/>
  <c r="O89"/>
  <c r="N89"/>
  <c r="M89"/>
  <c r="L89"/>
  <c r="K89"/>
  <c r="P88"/>
  <c r="P85"/>
  <c r="P83"/>
  <c r="P81"/>
  <c r="P79"/>
  <c r="P78"/>
  <c r="P77"/>
  <c r="P76"/>
  <c r="O75"/>
  <c r="N75"/>
  <c r="M75"/>
  <c r="L75"/>
  <c r="K75"/>
  <c r="P74"/>
  <c r="P71"/>
  <c r="P69"/>
  <c r="P67"/>
  <c r="O66"/>
  <c r="N66"/>
  <c r="M66"/>
  <c r="L66"/>
  <c r="K66"/>
  <c r="P65"/>
  <c r="P62"/>
  <c r="P60"/>
  <c r="P58"/>
  <c r="O57"/>
  <c r="N57"/>
  <c r="M57"/>
  <c r="L57"/>
  <c r="K57"/>
  <c r="P56"/>
  <c r="P53"/>
  <c r="P51"/>
  <c r="P49"/>
  <c r="O48"/>
  <c r="N48"/>
  <c r="M48"/>
  <c r="L48"/>
  <c r="K48"/>
  <c r="P47"/>
  <c r="P44"/>
  <c r="P42"/>
  <c r="P40"/>
  <c r="P38"/>
  <c r="P36"/>
  <c r="P34"/>
  <c r="P32"/>
  <c r="O31"/>
  <c r="N31"/>
  <c r="M31"/>
  <c r="L31"/>
  <c r="K31"/>
  <c r="P30"/>
  <c r="P27"/>
  <c r="P25"/>
  <c r="P23"/>
  <c r="O22"/>
  <c r="N22"/>
  <c r="M22"/>
  <c r="L22"/>
  <c r="K22"/>
  <c r="P21"/>
  <c r="P18"/>
  <c r="P16"/>
  <c r="P14"/>
  <c r="P12"/>
  <c r="P10"/>
  <c r="P8"/>
  <c r="P6"/>
  <c r="P4"/>
  <c r="L167" l="1"/>
  <c r="J167"/>
  <c r="L171"/>
  <c r="J171"/>
  <c r="J183"/>
  <c r="L183"/>
  <c r="L260"/>
  <c r="J260"/>
  <c r="J152"/>
  <c r="L152"/>
  <c r="J215"/>
  <c r="L215"/>
  <c r="J220"/>
  <c r="L220"/>
  <c r="L224"/>
  <c r="J224"/>
  <c r="J256"/>
  <c r="L256"/>
  <c r="J230"/>
  <c r="J289" s="1"/>
  <c r="L230"/>
  <c r="J262"/>
  <c r="L262"/>
  <c r="L192"/>
  <c r="J192"/>
  <c r="L165"/>
  <c r="J165"/>
  <c r="J189" s="1"/>
  <c r="K189" s="1"/>
  <c r="L169"/>
  <c r="J169"/>
  <c r="J177"/>
  <c r="L177"/>
  <c r="L181"/>
  <c r="J181"/>
  <c r="J185"/>
  <c r="L185"/>
  <c r="L284"/>
  <c r="J284"/>
  <c r="J163"/>
  <c r="L163"/>
  <c r="L232"/>
  <c r="J232"/>
  <c r="J236"/>
  <c r="L236"/>
  <c r="J274"/>
  <c r="L274"/>
  <c r="L281"/>
  <c r="J281"/>
  <c r="J150"/>
  <c r="L150"/>
  <c r="J154"/>
  <c r="L154"/>
  <c r="J201"/>
  <c r="J229" s="1"/>
  <c r="L229" s="1"/>
  <c r="M229" s="1"/>
  <c r="L201"/>
  <c r="J213"/>
  <c r="L213"/>
  <c r="J217"/>
  <c r="L217"/>
  <c r="J255"/>
  <c r="L255"/>
  <c r="J258"/>
  <c r="L258"/>
  <c r="L280"/>
  <c r="J280"/>
  <c r="L190"/>
  <c r="J190"/>
  <c r="L283"/>
  <c r="J283"/>
  <c r="L234"/>
  <c r="J234"/>
  <c r="L238"/>
  <c r="J238"/>
  <c r="J277"/>
  <c r="L277"/>
  <c r="J231"/>
  <c r="L231"/>
  <c r="L233"/>
  <c r="J233"/>
  <c r="J235"/>
  <c r="L235"/>
  <c r="J237"/>
  <c r="L237"/>
  <c r="L257"/>
  <c r="J257"/>
  <c r="J267"/>
  <c r="L267"/>
  <c r="J126"/>
  <c r="J162" s="1"/>
  <c r="L162" s="1"/>
  <c r="M162" s="1"/>
  <c r="N162" s="1"/>
  <c r="J198"/>
  <c r="L198" s="1"/>
  <c r="M198" s="1"/>
  <c r="M118"/>
  <c r="O118"/>
  <c r="P22"/>
  <c r="K118"/>
  <c r="P31"/>
  <c r="P48"/>
  <c r="P75"/>
  <c r="P89"/>
  <c r="P66"/>
  <c r="P98"/>
  <c r="P57"/>
  <c r="P117"/>
  <c r="N118"/>
  <c r="L118"/>
  <c r="L189" l="1"/>
  <c r="M189" s="1"/>
  <c r="K162"/>
  <c r="K229"/>
  <c r="K198"/>
  <c r="J290"/>
  <c r="L289"/>
  <c r="M289" s="1"/>
  <c r="K289"/>
  <c r="P118"/>
  <c r="G290"/>
  <c r="K290" l="1"/>
</calcChain>
</file>

<file path=xl/comments1.xml><?xml version="1.0" encoding="utf-8"?>
<comments xmlns="http://schemas.openxmlformats.org/spreadsheetml/2006/main">
  <authors>
    <author>a.badgiev</author>
  </authors>
  <commentList>
    <comment ref="G160" authorId="0">
      <text>
        <r>
          <rPr>
            <b/>
            <sz val="9"/>
            <color indexed="81"/>
            <rFont val="Tahoma"/>
            <charset val="1"/>
          </rPr>
          <t>a.badgiev:</t>
        </r>
        <r>
          <rPr>
            <sz val="9"/>
            <color indexed="81"/>
            <rFont val="Tahoma"/>
            <charset val="1"/>
          </rPr>
          <t xml:space="preserve">
5 шт. в запас
</t>
        </r>
      </text>
    </comment>
    <comment ref="G187" authorId="0">
      <text>
        <r>
          <rPr>
            <b/>
            <sz val="9"/>
            <color indexed="81"/>
            <rFont val="Tahoma"/>
            <charset val="1"/>
          </rPr>
          <t>a.badgiev:</t>
        </r>
        <r>
          <rPr>
            <sz val="9"/>
            <color indexed="81"/>
            <rFont val="Tahoma"/>
            <charset val="1"/>
          </rPr>
          <t xml:space="preserve">
5 шт. в запас</t>
        </r>
      </text>
    </comment>
    <comment ref="G196" authorId="0">
      <text>
        <r>
          <rPr>
            <b/>
            <sz val="9"/>
            <color indexed="81"/>
            <rFont val="Tahoma"/>
            <charset val="1"/>
          </rPr>
          <t>a.badgiev:</t>
        </r>
        <r>
          <rPr>
            <sz val="9"/>
            <color indexed="81"/>
            <rFont val="Tahoma"/>
            <charset val="1"/>
          </rPr>
          <t xml:space="preserve">
3 шт. в запас</t>
        </r>
      </text>
    </comment>
    <comment ref="G227" authorId="0">
      <text>
        <r>
          <rPr>
            <b/>
            <sz val="9"/>
            <color indexed="81"/>
            <rFont val="Tahoma"/>
            <charset val="1"/>
          </rPr>
          <t>a.badgiev:</t>
        </r>
        <r>
          <rPr>
            <sz val="9"/>
            <color indexed="81"/>
            <rFont val="Tahoma"/>
            <charset val="1"/>
          </rPr>
          <t xml:space="preserve">
5 шт. в запас</t>
        </r>
      </text>
    </comment>
    <comment ref="G288" authorId="0">
      <text>
        <r>
          <rPr>
            <b/>
            <sz val="9"/>
            <color indexed="81"/>
            <rFont val="Tahoma"/>
            <charset val="1"/>
          </rPr>
          <t>a.badgiev:</t>
        </r>
        <r>
          <rPr>
            <sz val="9"/>
            <color indexed="81"/>
            <rFont val="Tahoma"/>
            <charset val="1"/>
          </rPr>
          <t xml:space="preserve">
10 шт. в запас</t>
        </r>
      </text>
    </comment>
  </commentList>
</comments>
</file>

<file path=xl/sharedStrings.xml><?xml version="1.0" encoding="utf-8"?>
<sst xmlns="http://schemas.openxmlformats.org/spreadsheetml/2006/main" count="663" uniqueCount="223">
  <si>
    <t>номер секции</t>
  </si>
  <si>
    <t>Секция 1</t>
  </si>
  <si>
    <t>ОЛ-11</t>
  </si>
  <si>
    <t>ОЛ-4</t>
  </si>
  <si>
    <t>ОЛ-12</t>
  </si>
  <si>
    <t>ОЛ-19</t>
  </si>
  <si>
    <t>ОЛ-20</t>
  </si>
  <si>
    <t>Секция 2</t>
  </si>
  <si>
    <t>ОЛ-2</t>
  </si>
  <si>
    <t>ОЛ-5</t>
  </si>
  <si>
    <t>ОЛ-3</t>
  </si>
  <si>
    <t>ОЛ-10</t>
  </si>
  <si>
    <t>ОЛ-17</t>
  </si>
  <si>
    <t>Секция 3</t>
  </si>
  <si>
    <t>Секция 4</t>
  </si>
  <si>
    <t>ОЛ-18</t>
  </si>
  <si>
    <t>ОЛ-24</t>
  </si>
  <si>
    <t>Секция 5</t>
  </si>
  <si>
    <t>Секция 6</t>
  </si>
  <si>
    <t>ОЛ-21</t>
  </si>
  <si>
    <t>ОЛ-23</t>
  </si>
  <si>
    <t>Секция 7</t>
  </si>
  <si>
    <t>Секция 8</t>
  </si>
  <si>
    <t>ОЛ-22</t>
  </si>
  <si>
    <t>Секция 9</t>
  </si>
  <si>
    <t>ОЛ-8</t>
  </si>
  <si>
    <t>ОЛ-9</t>
  </si>
  <si>
    <t>ОЛ-6</t>
  </si>
  <si>
    <t>ОЛ-7</t>
  </si>
  <si>
    <t>Кауфман</t>
  </si>
  <si>
    <t>Прибылов</t>
  </si>
  <si>
    <t>светлана</t>
  </si>
  <si>
    <t>объем</t>
  </si>
  <si>
    <t>Д</t>
  </si>
  <si>
    <t>Длина,мм</t>
  </si>
  <si>
    <t>Высота,мм</t>
  </si>
  <si>
    <t>Количество,шт.</t>
  </si>
  <si>
    <t>Профлист С21</t>
  </si>
  <si>
    <t>правая</t>
  </si>
  <si>
    <t>Молжаниново</t>
  </si>
  <si>
    <t>левая</t>
  </si>
  <si>
    <t>Краска порошковая цвет RAL 9003 белая "Б",блеск матовый,тесктура однотонная,фактура гладкая</t>
  </si>
  <si>
    <t>Краска порошковая цвет RAL 1015 песчаная "П",блеск матовый,тесктура однотонная,фактура гладкая</t>
  </si>
  <si>
    <t>Краска порошковая цвет RAL 8016 венге "В",блеск матовый,тесктура однотонная,фактура гладкая</t>
  </si>
  <si>
    <t>Краска порошковая цвет RAL 8023 абрикос "А",блеск матовый,тесктура однотонная,фактура гладкая</t>
  </si>
  <si>
    <t>Краска порошковая цвет RAL 7022 хакки "Х",блеск матовый,тесктура однотонная,фактура гладкая</t>
  </si>
  <si>
    <t>Итого</t>
  </si>
  <si>
    <t>Наименование</t>
  </si>
  <si>
    <t>№ Секции</t>
  </si>
  <si>
    <t>Примечание</t>
  </si>
  <si>
    <t>Сторона</t>
  </si>
  <si>
    <t>двор</t>
  </si>
  <si>
    <t>улица</t>
  </si>
  <si>
    <t>номер витража</t>
  </si>
  <si>
    <t>Итого,м2</t>
  </si>
  <si>
    <t>в листах 1250х2500</t>
  </si>
  <si>
    <t>ПДМ-6б</t>
  </si>
  <si>
    <t>ПДМ-6а</t>
  </si>
  <si>
    <t>ПДМ-18б</t>
  </si>
  <si>
    <t>ПДМ-18х</t>
  </si>
  <si>
    <t>ПДМ-6х</t>
  </si>
  <si>
    <t>ПДМ-2б пр.</t>
  </si>
  <si>
    <t>ПДМ-2б лев.</t>
  </si>
  <si>
    <t>ПДМ-2а пр.</t>
  </si>
  <si>
    <t>ПДМ-2х пр.</t>
  </si>
  <si>
    <t>ПДМ-2а лев.</t>
  </si>
  <si>
    <t>ПДМ-2х лев.</t>
  </si>
  <si>
    <t>ПДМ-20б-6</t>
  </si>
  <si>
    <t>ПДМ-20х-6</t>
  </si>
  <si>
    <t>ПДМ-20б-5</t>
  </si>
  <si>
    <t>ПДМ-20х-5</t>
  </si>
  <si>
    <t>ПДМ-19б-1</t>
  </si>
  <si>
    <t>ПДМ-19х-1</t>
  </si>
  <si>
    <t>ПДМ-2б-4</t>
  </si>
  <si>
    <t>ПДМ-2х-4</t>
  </si>
  <si>
    <t>ПДМ-20б-9</t>
  </si>
  <si>
    <t>ПДМ-20а-9</t>
  </si>
  <si>
    <t>ПДМ-20х-9</t>
  </si>
  <si>
    <t>ПДМ-2б-5</t>
  </si>
  <si>
    <t>ПДМ-22б-8 лев.</t>
  </si>
  <si>
    <t>ПДМ-22б-8 пр.</t>
  </si>
  <si>
    <t>ПДМ-22х-8 пр.</t>
  </si>
  <si>
    <t>ПДМ-5а-2 лев.</t>
  </si>
  <si>
    <t>ПДМ-5б-5 лев.</t>
  </si>
  <si>
    <t>ПДМ-5б-5 пр.</t>
  </si>
  <si>
    <t>ПДМ-5а-5 лев.</t>
  </si>
  <si>
    <t>ПДМ-5а-5 пр.</t>
  </si>
  <si>
    <t>ПДМ-5х-5 лев.</t>
  </si>
  <si>
    <t>ПДМ-5х-5 пр.</t>
  </si>
  <si>
    <t>ПДМ-17х-3 лев.</t>
  </si>
  <si>
    <t>ПДМ-17х-3 пр.</t>
  </si>
  <si>
    <t>ПДМ-17б-3 лев.</t>
  </si>
  <si>
    <t>ПДМ-17б-3 пр.</t>
  </si>
  <si>
    <t>ПДМ-3х-7 лев.</t>
  </si>
  <si>
    <t>ПДМ-3х-7 ц.</t>
  </si>
  <si>
    <t>ПДМ-3х-7 пр.</t>
  </si>
  <si>
    <t>ПДМ-11п-1 лев.</t>
  </si>
  <si>
    <t>ПДМ-11х-1 лев.</t>
  </si>
  <si>
    <t>ПДМ-11п-1 ц.</t>
  </si>
  <si>
    <t>ПДМ-11п-1 пр.</t>
  </si>
  <si>
    <t>ПДМ-11х-1 ц.</t>
  </si>
  <si>
    <t>ПДМ-11х-1 пр.</t>
  </si>
  <si>
    <t>ПДМ-7п-9 пр.</t>
  </si>
  <si>
    <t>ПДМ-7п-9 ц.</t>
  </si>
  <si>
    <t>ПДМ-7п-9 лев.</t>
  </si>
  <si>
    <t>ПДМ-7х-9 пр.</t>
  </si>
  <si>
    <t>ПДМ-7х-9 ц.</t>
  </si>
  <si>
    <t>ПДМ-5х-2лев.</t>
  </si>
  <si>
    <t>ПДМ-12п-1 пр.</t>
  </si>
  <si>
    <t>ПДМ-12п-1 лев.</t>
  </si>
  <si>
    <t>ПДМ-12х-1 лев.</t>
  </si>
  <si>
    <t>ПДМ-12х-1 пр.</t>
  </si>
  <si>
    <t>ПДМ-8п-9 лев.</t>
  </si>
  <si>
    <t>ПДМ-8п-9 пр.</t>
  </si>
  <si>
    <t>ПДМ-8х-9 лев.</t>
  </si>
  <si>
    <t>ПДМ-8х-9 пр.</t>
  </si>
  <si>
    <t>ПДМ-9п-9</t>
  </si>
  <si>
    <t>ПДМ-9х-9</t>
  </si>
  <si>
    <t>ПДМ-4х-1 пр.</t>
  </si>
  <si>
    <t>ПДМ-4п-1 пр.</t>
  </si>
  <si>
    <t>ПДМ-4п-1 лев.</t>
  </si>
  <si>
    <t>ПДМ-4х-1 лев.</t>
  </si>
  <si>
    <t>ПДМ-3а-3 ц.</t>
  </si>
  <si>
    <t>ПДМ-3а-3 лев.</t>
  </si>
  <si>
    <t>ПДМ-3х-3 лев.</t>
  </si>
  <si>
    <t>ПДМ-3а-3 пр.</t>
  </si>
  <si>
    <t>ПДМ-3х-3 пр.</t>
  </si>
  <si>
    <t>ПДМ-10в-3 ц.</t>
  </si>
  <si>
    <t>ПДМ-10х-3 ц.</t>
  </si>
  <si>
    <t>ПДМ-21в-6</t>
  </si>
  <si>
    <t>ПДМ-21х-6</t>
  </si>
  <si>
    <t>ПДМ-10а-7 ц.</t>
  </si>
  <si>
    <t>ПДМ-10х-7 ц.</t>
  </si>
  <si>
    <t>ПДМ-17а-7 пр.</t>
  </si>
  <si>
    <t>ПДМ-17х-7 пр.</t>
  </si>
  <si>
    <t>ПДМ-17а-7 лев.</t>
  </si>
  <si>
    <t>ПДМ-17х-7 лев.</t>
  </si>
  <si>
    <t>ПДМ-24х-4 пр.</t>
  </si>
  <si>
    <t>ПДМ-24х-4 лев.</t>
  </si>
  <si>
    <t>ПДМ-23х-6 пр.</t>
  </si>
  <si>
    <t>ПДМ-23х-6 лев.</t>
  </si>
  <si>
    <t>ПДМ-20б-1</t>
  </si>
  <si>
    <t>ПДМ-10в-3 лев.</t>
  </si>
  <si>
    <t>ПДМ-10в-3 пр.</t>
  </si>
  <si>
    <t>ПДМ-10а-7 лев.</t>
  </si>
  <si>
    <t>ПДМ-10а-7 пр.</t>
  </si>
  <si>
    <t>ПДМ-20а-1</t>
  </si>
  <si>
    <t>ПДМ-10х-7 лев.</t>
  </si>
  <si>
    <t>ПДМ-10х-7 пр.</t>
  </si>
  <si>
    <t>ПДМ-10х-3 лев.</t>
  </si>
  <si>
    <t>ПДМ-10х-3 пр.</t>
  </si>
  <si>
    <t>ПДМ-20х-1</t>
  </si>
  <si>
    <t>ПДМ-2х-5</t>
  </si>
  <si>
    <t>ПДМ-2х-9</t>
  </si>
  <si>
    <t>ПДМ-5х-2пр.</t>
  </si>
  <si>
    <t>ПДМ-22х-8 лев.</t>
  </si>
  <si>
    <t>ПДМ-7х-9 лев.</t>
  </si>
  <si>
    <t>Ведомость декоративных панелей балконов (профлист С21),Молжаниново</t>
  </si>
  <si>
    <t>цвет RAL 1015 песчаная "П"</t>
  </si>
  <si>
    <t xml:space="preserve"> цвет RAL 9003 белая "Б"</t>
  </si>
  <si>
    <t xml:space="preserve"> цвет RAL 8016 венге "В"</t>
  </si>
  <si>
    <t xml:space="preserve"> цвет RAL 8023 абрикос "А"</t>
  </si>
  <si>
    <t xml:space="preserve"> цвет RAL 7022 хакки "Х"</t>
  </si>
  <si>
    <t>ПДМ-19б-1-н</t>
  </si>
  <si>
    <t>ПДМ-20б-1-н</t>
  </si>
  <si>
    <t>ПДМ-6б-н</t>
  </si>
  <si>
    <t>ПДМ-22б-8 лев.-н</t>
  </si>
  <si>
    <t>ПДМ-22б-8 пр.-н</t>
  </si>
  <si>
    <t>ПДМ-20б-6-н</t>
  </si>
  <si>
    <t>ПДМ-2б-5-н</t>
  </si>
  <si>
    <t>ПДМ-5б-5 лев.-н</t>
  </si>
  <si>
    <t>ПДМ-5б-5 пр.-н</t>
  </si>
  <si>
    <t>ПДМ-20б-5-н</t>
  </si>
  <si>
    <t>ПДМ-2б-4-н</t>
  </si>
  <si>
    <t>ПДМ-18б-н</t>
  </si>
  <si>
    <t>ПДМ-17б-3 лев.-н</t>
  </si>
  <si>
    <t>ПДМ-17б-3 пр.-н</t>
  </si>
  <si>
    <t>ПДМ-2б пр.-н</t>
  </si>
  <si>
    <t>ПДМ-7п-9 лев.-н</t>
  </si>
  <si>
    <t>ПДМ-7п-9 ц.-н</t>
  </si>
  <si>
    <t>ПДМ-7п-9 пр.-н</t>
  </si>
  <si>
    <t>ПДМ-8п-9 лев.-н</t>
  </si>
  <si>
    <t>ПДМ-8п-9 пр.-н</t>
  </si>
  <si>
    <t>ПДМ-11п-1 лев.-н</t>
  </si>
  <si>
    <t>ПДМ-11п-1 ц.-н</t>
  </si>
  <si>
    <t>ПДМ-11п-1 пр.-н</t>
  </si>
  <si>
    <t>ПДМ-4п-1 лев.-н</t>
  </si>
  <si>
    <t>ПДМ-4п-1 пр.-н</t>
  </si>
  <si>
    <t>ПДМ-12п-1 лев.-н</t>
  </si>
  <si>
    <t>ПДМ-12п-1 пр.-н</t>
  </si>
  <si>
    <t>ПДМ-21в-6-н</t>
  </si>
  <si>
    <t>ПДМ-10в-3 лев.-н</t>
  </si>
  <si>
    <t>ПДМ-10в-3 ц.-н</t>
  </si>
  <si>
    <t>ПДМ-10а-7 ц.-н</t>
  </si>
  <si>
    <t>ПДМ-10а-7 пр.-н</t>
  </si>
  <si>
    <t>ПДМ-10а-7 лев.-н</t>
  </si>
  <si>
    <t>ПДМ-17а-7 лев.-н</t>
  </si>
  <si>
    <t>ПДМ-17а-7 пр.-н</t>
  </si>
  <si>
    <t>ПДМ-5а-2 лев.-н</t>
  </si>
  <si>
    <t>ПДМ-5х-2лев.-н</t>
  </si>
  <si>
    <t>ПДМ-2х-9-н</t>
  </si>
  <si>
    <t>ПДМ-23х-6 пр.-н</t>
  </si>
  <si>
    <t>ПДМ-24х-4 лев.-н</t>
  </si>
  <si>
    <t>ПДМ-24х-4 пр.-н</t>
  </si>
  <si>
    <t>ПДМ-2б лев.-н</t>
  </si>
  <si>
    <t>ПДМ-9п-9-н</t>
  </si>
  <si>
    <t>ПДМ-10в-3 пр.-н</t>
  </si>
  <si>
    <t>ПДМ-3а-3 лев.-н</t>
  </si>
  <si>
    <t>ПДМ-3а-3 пр.-н</t>
  </si>
  <si>
    <t>ПДМ-3а-3 ц.-н</t>
  </si>
  <si>
    <t>ПДМ-23х-6 лев.-н</t>
  </si>
  <si>
    <t>Развертка,мм</t>
  </si>
  <si>
    <t>Уголок вертикальный RAL 7016</t>
  </si>
  <si>
    <t xml:space="preserve">Декор.полоса по RAL </t>
  </si>
  <si>
    <t>ПДМ-2б-8 лев.</t>
  </si>
  <si>
    <t>ПДМ-2б-8 лев.-н</t>
  </si>
  <si>
    <t>ПДМ-2б-8 пр.</t>
  </si>
  <si>
    <t>ПДМ-2б-8 пр.-н</t>
  </si>
  <si>
    <t>ПДМ-2а-8 пр.</t>
  </si>
  <si>
    <t>ПДМ-2х-8 пр.</t>
  </si>
  <si>
    <t>ПДМ-2а-8 лев.</t>
  </si>
  <si>
    <t>ПДМ-2х-8 лев.</t>
  </si>
  <si>
    <t>ПДМ-20б-9-н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</si>
</sst>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70C0"/>
      <name val="Calibri"/>
      <family val="2"/>
      <charset val="204"/>
      <scheme val="minor"/>
    </font>
    <font>
      <sz val="12"/>
      <color rgb="FFFFC000"/>
      <name val="Calibri"/>
      <family val="2"/>
      <charset val="204"/>
      <scheme val="minor"/>
    </font>
    <font>
      <sz val="12"/>
      <color rgb="FF00B05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/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2" fontId="3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/>
    <xf numFmtId="0" fontId="3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/>
    <xf numFmtId="2" fontId="3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/>
    </xf>
    <xf numFmtId="2" fontId="3" fillId="9" borderId="1" xfId="0" applyNumberFormat="1" applyFont="1" applyFill="1" applyBorder="1" applyAlignment="1">
      <alignment horizontal="center" vertical="center"/>
    </xf>
    <xf numFmtId="164" fontId="3" fillId="10" borderId="1" xfId="0" applyNumberFormat="1" applyFont="1" applyFill="1" applyBorder="1" applyAlignment="1">
      <alignment horizontal="center"/>
    </xf>
    <xf numFmtId="2" fontId="3" fillId="10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301"/>
  <sheetViews>
    <sheetView tabSelected="1" topLeftCell="A248" zoomScale="80" zoomScaleNormal="80" workbookViewId="0">
      <selection activeCell="AB293" sqref="AB293"/>
    </sheetView>
  </sheetViews>
  <sheetFormatPr defaultRowHeight="15.75"/>
  <cols>
    <col min="1" max="1" width="9.140625" style="3"/>
    <col min="2" max="2" width="29.85546875" style="3" bestFit="1" customWidth="1"/>
    <col min="3" max="3" width="21" style="3" bestFit="1" customWidth="1"/>
    <col min="4" max="4" width="33.140625" style="3" bestFit="1" customWidth="1"/>
    <col min="5" max="5" width="11.42578125" style="3" bestFit="1" customWidth="1"/>
    <col min="6" max="6" width="16.42578125" style="3" bestFit="1" customWidth="1"/>
    <col min="7" max="7" width="22.28515625" style="3" customWidth="1"/>
    <col min="8" max="8" width="20.5703125" style="3" customWidth="1"/>
    <col min="9" max="10" width="18.42578125" style="3" hidden="1" customWidth="1"/>
    <col min="11" max="14" width="20.7109375" hidden="1" customWidth="1"/>
    <col min="15" max="15" width="27.85546875" hidden="1" customWidth="1"/>
    <col min="16" max="16" width="23" style="3" hidden="1" customWidth="1"/>
    <col min="17" max="17" width="9.140625" style="2" hidden="1" customWidth="1"/>
    <col min="18" max="20" width="9.140625" style="3" hidden="1" customWidth="1"/>
    <col min="21" max="21" width="9.140625" hidden="1" customWidth="1"/>
    <col min="22" max="22" width="0" style="3" hidden="1" customWidth="1"/>
    <col min="23" max="16384" width="9.140625" style="3"/>
  </cols>
  <sheetData>
    <row r="1" spans="2:21" ht="20.100000000000001" hidden="1" customHeight="1">
      <c r="B1" s="67" t="s">
        <v>39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7"/>
      <c r="U1" s="3"/>
    </row>
    <row r="2" spans="2:21" hidden="1">
      <c r="B2" s="4"/>
      <c r="C2" s="4"/>
      <c r="D2" s="4"/>
      <c r="E2" s="4"/>
      <c r="F2" s="4"/>
      <c r="G2" s="4"/>
      <c r="H2" s="58" t="s">
        <v>37</v>
      </c>
      <c r="I2" s="59"/>
      <c r="J2" s="59"/>
      <c r="K2" s="59"/>
      <c r="L2" s="59"/>
      <c r="M2" s="59"/>
      <c r="N2" s="59"/>
      <c r="O2" s="60"/>
      <c r="P2" s="8"/>
      <c r="Q2" s="11"/>
      <c r="U2" s="3"/>
    </row>
    <row r="3" spans="2:21" ht="110.25" hidden="1">
      <c r="B3" s="4"/>
      <c r="C3" s="4" t="s">
        <v>32</v>
      </c>
      <c r="D3" s="5" t="s">
        <v>0</v>
      </c>
      <c r="E3" s="5"/>
      <c r="F3" s="5"/>
      <c r="G3" s="1" t="s">
        <v>53</v>
      </c>
      <c r="H3" s="6" t="s">
        <v>34</v>
      </c>
      <c r="I3" s="6" t="s">
        <v>35</v>
      </c>
      <c r="J3" s="16" t="s">
        <v>47</v>
      </c>
      <c r="K3" s="9" t="s">
        <v>41</v>
      </c>
      <c r="L3" s="9" t="s">
        <v>42</v>
      </c>
      <c r="M3" s="9" t="s">
        <v>43</v>
      </c>
      <c r="N3" s="9" t="s">
        <v>44</v>
      </c>
      <c r="O3" s="17" t="s">
        <v>45</v>
      </c>
      <c r="P3" s="10" t="s">
        <v>36</v>
      </c>
      <c r="Q3" s="15" t="s">
        <v>50</v>
      </c>
      <c r="R3" s="18"/>
      <c r="S3" s="18"/>
      <c r="U3" s="3"/>
    </row>
    <row r="4" spans="2:21" ht="15" hidden="1" customHeight="1">
      <c r="B4" s="69" t="s">
        <v>29</v>
      </c>
      <c r="C4" s="61">
        <v>735</v>
      </c>
      <c r="D4" s="36" t="s">
        <v>1</v>
      </c>
      <c r="E4" s="6"/>
      <c r="F4" s="6"/>
      <c r="G4" s="4" t="s">
        <v>2</v>
      </c>
      <c r="H4" s="4">
        <v>550</v>
      </c>
      <c r="I4" s="41">
        <v>900</v>
      </c>
      <c r="J4" s="42"/>
      <c r="K4" s="15"/>
      <c r="L4" s="15">
        <v>3</v>
      </c>
      <c r="M4" s="15"/>
      <c r="N4" s="15"/>
      <c r="O4" s="15">
        <v>7</v>
      </c>
      <c r="P4" s="15">
        <f>SUM(K4:O4)</f>
        <v>10</v>
      </c>
      <c r="Q4" s="4"/>
      <c r="R4" s="18"/>
      <c r="S4" s="18"/>
      <c r="U4" s="3"/>
    </row>
    <row r="5" spans="2:21" ht="15" hidden="1" customHeight="1">
      <c r="B5" s="69"/>
      <c r="C5" s="61"/>
      <c r="D5" s="36" t="s">
        <v>1</v>
      </c>
      <c r="E5" s="19"/>
      <c r="F5" s="19"/>
      <c r="G5" s="42" t="s">
        <v>2</v>
      </c>
      <c r="H5" s="42">
        <v>550</v>
      </c>
      <c r="I5" s="42">
        <v>600</v>
      </c>
      <c r="J5" s="42"/>
      <c r="K5" s="42"/>
      <c r="L5" s="42">
        <v>1</v>
      </c>
      <c r="M5" s="42"/>
      <c r="N5" s="42"/>
      <c r="O5" s="42"/>
      <c r="P5" s="42">
        <f>SUM(K5:O5)</f>
        <v>1</v>
      </c>
      <c r="Q5" s="42"/>
      <c r="R5" s="42"/>
      <c r="S5" s="42"/>
      <c r="U5" s="3"/>
    </row>
    <row r="6" spans="2:21" ht="15" hidden="1" customHeight="1">
      <c r="B6" s="69"/>
      <c r="C6" s="61"/>
      <c r="D6" s="36" t="s">
        <v>1</v>
      </c>
      <c r="E6" s="6"/>
      <c r="F6" s="6"/>
      <c r="G6" s="4" t="s">
        <v>2</v>
      </c>
      <c r="H6" s="12">
        <v>3173</v>
      </c>
      <c r="I6" s="41">
        <v>900</v>
      </c>
      <c r="J6" s="15"/>
      <c r="K6" s="15"/>
      <c r="L6" s="15">
        <v>3</v>
      </c>
      <c r="M6" s="15"/>
      <c r="N6" s="15"/>
      <c r="O6" s="15">
        <v>7</v>
      </c>
      <c r="P6" s="15">
        <f t="shared" ref="P6:P97" si="0">SUM(K6:O6)</f>
        <v>10</v>
      </c>
      <c r="Q6" s="4" t="s">
        <v>40</v>
      </c>
      <c r="R6" s="18"/>
      <c r="S6" s="18"/>
      <c r="U6" s="3"/>
    </row>
    <row r="7" spans="2:21" ht="15" hidden="1" customHeight="1">
      <c r="B7" s="69"/>
      <c r="C7" s="61"/>
      <c r="D7" s="36" t="s">
        <v>1</v>
      </c>
      <c r="E7" s="19"/>
      <c r="F7" s="19"/>
      <c r="G7" s="42" t="s">
        <v>2</v>
      </c>
      <c r="H7" s="12">
        <v>3173</v>
      </c>
      <c r="I7" s="42">
        <v>600</v>
      </c>
      <c r="J7" s="42"/>
      <c r="K7" s="42"/>
      <c r="L7" s="42">
        <v>1</v>
      </c>
      <c r="M7" s="42"/>
      <c r="N7" s="42"/>
      <c r="O7" s="42"/>
      <c r="P7" s="42">
        <f t="shared" ref="P7" si="1">SUM(K7:O7)</f>
        <v>1</v>
      </c>
      <c r="Q7" s="42" t="s">
        <v>40</v>
      </c>
      <c r="R7" s="42"/>
      <c r="S7" s="42"/>
      <c r="U7" s="3"/>
    </row>
    <row r="8" spans="2:21" ht="15" hidden="1" customHeight="1">
      <c r="B8" s="69"/>
      <c r="C8" s="61"/>
      <c r="D8" s="36" t="s">
        <v>1</v>
      </c>
      <c r="E8" s="6"/>
      <c r="F8" s="6"/>
      <c r="G8" s="4" t="s">
        <v>2</v>
      </c>
      <c r="H8" s="12">
        <v>3318</v>
      </c>
      <c r="I8" s="41">
        <v>900</v>
      </c>
      <c r="J8" s="15"/>
      <c r="K8" s="15"/>
      <c r="L8" s="15">
        <v>3</v>
      </c>
      <c r="M8" s="15"/>
      <c r="N8" s="15"/>
      <c r="O8" s="15">
        <v>7</v>
      </c>
      <c r="P8" s="15">
        <f t="shared" si="0"/>
        <v>10</v>
      </c>
      <c r="Q8" s="4" t="s">
        <v>38</v>
      </c>
      <c r="R8" s="18"/>
      <c r="S8" s="18"/>
      <c r="U8" s="3"/>
    </row>
    <row r="9" spans="2:21" ht="15" hidden="1" customHeight="1">
      <c r="B9" s="69"/>
      <c r="C9" s="61"/>
      <c r="D9" s="36" t="s">
        <v>1</v>
      </c>
      <c r="E9" s="19"/>
      <c r="F9" s="19"/>
      <c r="G9" s="42" t="s">
        <v>2</v>
      </c>
      <c r="H9" s="12">
        <v>3318</v>
      </c>
      <c r="I9" s="42">
        <v>600</v>
      </c>
      <c r="J9" s="42"/>
      <c r="K9" s="42"/>
      <c r="L9" s="42">
        <v>1</v>
      </c>
      <c r="M9" s="42"/>
      <c r="N9" s="42"/>
      <c r="O9" s="42"/>
      <c r="P9" s="42">
        <f t="shared" ref="P9" si="2">SUM(K9:O9)</f>
        <v>1</v>
      </c>
      <c r="Q9" s="42" t="s">
        <v>38</v>
      </c>
      <c r="R9" s="42"/>
      <c r="S9" s="42"/>
      <c r="U9" s="3"/>
    </row>
    <row r="10" spans="2:21" ht="15" hidden="1" customHeight="1">
      <c r="B10" s="69"/>
      <c r="C10" s="61"/>
      <c r="D10" s="36" t="s">
        <v>1</v>
      </c>
      <c r="E10" s="6"/>
      <c r="F10" s="6"/>
      <c r="G10" s="4" t="s">
        <v>3</v>
      </c>
      <c r="H10" s="12">
        <v>3330</v>
      </c>
      <c r="I10" s="41">
        <v>900</v>
      </c>
      <c r="J10" s="15"/>
      <c r="K10" s="15"/>
      <c r="L10" s="15">
        <v>3</v>
      </c>
      <c r="M10" s="15"/>
      <c r="N10" s="15"/>
      <c r="O10" s="15">
        <v>7</v>
      </c>
      <c r="P10" s="15">
        <f t="shared" si="0"/>
        <v>10</v>
      </c>
      <c r="Q10" s="4" t="s">
        <v>40</v>
      </c>
      <c r="R10" s="18"/>
      <c r="S10" s="18"/>
      <c r="U10" s="3"/>
    </row>
    <row r="11" spans="2:21" ht="15" hidden="1" customHeight="1">
      <c r="B11" s="69"/>
      <c r="C11" s="61"/>
      <c r="D11" s="36" t="s">
        <v>1</v>
      </c>
      <c r="E11" s="19"/>
      <c r="F11" s="19"/>
      <c r="G11" s="42" t="s">
        <v>3</v>
      </c>
      <c r="H11" s="12">
        <v>3330</v>
      </c>
      <c r="I11" s="42">
        <v>600</v>
      </c>
      <c r="J11" s="42"/>
      <c r="K11" s="42"/>
      <c r="L11" s="42">
        <v>1</v>
      </c>
      <c r="M11" s="42"/>
      <c r="N11" s="42"/>
      <c r="O11" s="42"/>
      <c r="P11" s="42">
        <f t="shared" ref="P11" si="3">SUM(K11:O11)</f>
        <v>1</v>
      </c>
      <c r="Q11" s="42" t="s">
        <v>40</v>
      </c>
      <c r="R11" s="42"/>
      <c r="S11" s="42"/>
      <c r="U11" s="3"/>
    </row>
    <row r="12" spans="2:21" ht="15" hidden="1" customHeight="1">
      <c r="B12" s="69"/>
      <c r="C12" s="61"/>
      <c r="D12" s="36" t="s">
        <v>1</v>
      </c>
      <c r="E12" s="6"/>
      <c r="F12" s="6"/>
      <c r="G12" s="4" t="s">
        <v>3</v>
      </c>
      <c r="H12" s="12">
        <v>3255</v>
      </c>
      <c r="I12" s="41">
        <v>900</v>
      </c>
      <c r="J12" s="15"/>
      <c r="K12" s="15"/>
      <c r="L12" s="15">
        <v>3</v>
      </c>
      <c r="M12" s="15"/>
      <c r="N12" s="15"/>
      <c r="O12" s="15">
        <v>7</v>
      </c>
      <c r="P12" s="15">
        <f t="shared" si="0"/>
        <v>10</v>
      </c>
      <c r="Q12" s="4" t="s">
        <v>38</v>
      </c>
      <c r="R12" s="18"/>
      <c r="S12" s="18"/>
      <c r="U12" s="3"/>
    </row>
    <row r="13" spans="2:21" ht="15" hidden="1" customHeight="1">
      <c r="B13" s="69"/>
      <c r="C13" s="61"/>
      <c r="D13" s="36" t="s">
        <v>1</v>
      </c>
      <c r="E13" s="19"/>
      <c r="F13" s="19"/>
      <c r="G13" s="42" t="s">
        <v>3</v>
      </c>
      <c r="H13" s="12">
        <v>3255</v>
      </c>
      <c r="I13" s="42">
        <v>600</v>
      </c>
      <c r="J13" s="42"/>
      <c r="K13" s="42"/>
      <c r="L13" s="42">
        <v>1</v>
      </c>
      <c r="M13" s="42"/>
      <c r="N13" s="42"/>
      <c r="O13" s="42"/>
      <c r="P13" s="42">
        <f t="shared" ref="P13" si="4">SUM(K13:O13)</f>
        <v>1</v>
      </c>
      <c r="Q13" s="42" t="s">
        <v>38</v>
      </c>
      <c r="R13" s="42"/>
      <c r="S13" s="42"/>
      <c r="U13" s="3"/>
    </row>
    <row r="14" spans="2:21" ht="15" hidden="1" customHeight="1">
      <c r="B14" s="69"/>
      <c r="C14" s="61"/>
      <c r="D14" s="36" t="s">
        <v>1</v>
      </c>
      <c r="E14" s="6"/>
      <c r="F14" s="6"/>
      <c r="G14" s="4" t="s">
        <v>4</v>
      </c>
      <c r="H14" s="4">
        <v>3286</v>
      </c>
      <c r="I14" s="41">
        <v>900</v>
      </c>
      <c r="J14" s="15"/>
      <c r="K14" s="15"/>
      <c r="L14" s="15">
        <v>3</v>
      </c>
      <c r="M14" s="15"/>
      <c r="N14" s="15"/>
      <c r="O14" s="15">
        <v>7</v>
      </c>
      <c r="P14" s="15">
        <f>SUM(K14:O14)</f>
        <v>10</v>
      </c>
      <c r="Q14" s="4"/>
      <c r="R14" s="18"/>
      <c r="S14" s="18"/>
      <c r="U14" s="3"/>
    </row>
    <row r="15" spans="2:21" ht="15" hidden="1" customHeight="1">
      <c r="B15" s="69"/>
      <c r="C15" s="61"/>
      <c r="D15" s="36" t="s">
        <v>1</v>
      </c>
      <c r="E15" s="19"/>
      <c r="F15" s="19"/>
      <c r="G15" s="42" t="s">
        <v>4</v>
      </c>
      <c r="H15" s="42">
        <v>3286</v>
      </c>
      <c r="I15" s="42">
        <v>600</v>
      </c>
      <c r="J15" s="42"/>
      <c r="K15" s="42"/>
      <c r="L15" s="42">
        <v>1</v>
      </c>
      <c r="M15" s="42"/>
      <c r="N15" s="42"/>
      <c r="O15" s="42"/>
      <c r="P15" s="42">
        <f>SUM(K15:O15)</f>
        <v>1</v>
      </c>
      <c r="Q15" s="42"/>
      <c r="R15" s="42"/>
      <c r="S15" s="42"/>
      <c r="U15" s="3"/>
    </row>
    <row r="16" spans="2:21" ht="15" hidden="1" customHeight="1">
      <c r="B16" s="69"/>
      <c r="C16" s="61"/>
      <c r="D16" s="36" t="s">
        <v>1</v>
      </c>
      <c r="E16" s="6"/>
      <c r="F16" s="6"/>
      <c r="G16" s="4" t="s">
        <v>4</v>
      </c>
      <c r="H16" s="4">
        <v>1065</v>
      </c>
      <c r="I16" s="41">
        <v>900</v>
      </c>
      <c r="J16" s="15"/>
      <c r="K16" s="15"/>
      <c r="L16" s="15">
        <v>3</v>
      </c>
      <c r="M16" s="15"/>
      <c r="N16" s="15"/>
      <c r="O16" s="15">
        <v>7</v>
      </c>
      <c r="P16" s="15">
        <f>SUM(K16:O16)</f>
        <v>10</v>
      </c>
      <c r="Q16" s="4"/>
      <c r="R16" s="18"/>
      <c r="S16" s="18"/>
      <c r="U16" s="3"/>
    </row>
    <row r="17" spans="2:21" ht="15" hidden="1" customHeight="1">
      <c r="B17" s="69"/>
      <c r="C17" s="61"/>
      <c r="D17" s="36" t="s">
        <v>1</v>
      </c>
      <c r="E17" s="19"/>
      <c r="F17" s="19"/>
      <c r="G17" s="42" t="s">
        <v>4</v>
      </c>
      <c r="H17" s="42">
        <v>1065</v>
      </c>
      <c r="I17" s="42">
        <v>600</v>
      </c>
      <c r="J17" s="42"/>
      <c r="K17" s="42"/>
      <c r="L17" s="42">
        <v>1</v>
      </c>
      <c r="M17" s="42"/>
      <c r="N17" s="42"/>
      <c r="O17" s="42"/>
      <c r="P17" s="42">
        <f>SUM(K17:O17)</f>
        <v>1</v>
      </c>
      <c r="Q17" s="42"/>
      <c r="R17" s="42"/>
      <c r="S17" s="42"/>
      <c r="U17" s="3"/>
    </row>
    <row r="18" spans="2:21" ht="15" hidden="1" customHeight="1">
      <c r="B18" s="69"/>
      <c r="C18" s="61"/>
      <c r="D18" s="36" t="s">
        <v>1</v>
      </c>
      <c r="E18" s="6"/>
      <c r="F18" s="6"/>
      <c r="G18" s="4" t="s">
        <v>5</v>
      </c>
      <c r="H18" s="4">
        <v>2870</v>
      </c>
      <c r="I18" s="4">
        <v>900</v>
      </c>
      <c r="J18" s="15"/>
      <c r="K18" s="15">
        <v>3</v>
      </c>
      <c r="L18" s="15"/>
      <c r="M18" s="15"/>
      <c r="N18" s="15">
        <v>4</v>
      </c>
      <c r="O18" s="15">
        <v>3</v>
      </c>
      <c r="P18" s="15">
        <f t="shared" si="0"/>
        <v>10</v>
      </c>
      <c r="Q18" s="4"/>
      <c r="R18" s="18"/>
      <c r="S18" s="18"/>
      <c r="U18" s="3"/>
    </row>
    <row r="19" spans="2:21" ht="15" hidden="1" customHeight="1">
      <c r="B19" s="69"/>
      <c r="C19" s="61"/>
      <c r="D19" s="36" t="s">
        <v>1</v>
      </c>
      <c r="E19" s="19"/>
      <c r="F19" s="19"/>
      <c r="G19" s="42" t="s">
        <v>5</v>
      </c>
      <c r="H19" s="42">
        <v>2870</v>
      </c>
      <c r="I19" s="42">
        <v>600</v>
      </c>
      <c r="J19" s="42"/>
      <c r="K19" s="42">
        <v>1</v>
      </c>
      <c r="L19" s="42"/>
      <c r="M19" s="42"/>
      <c r="N19" s="42"/>
      <c r="O19" s="42"/>
      <c r="P19" s="42">
        <f t="shared" ref="P19:P20" si="5">SUM(K19:O19)</f>
        <v>1</v>
      </c>
      <c r="Q19" s="42"/>
      <c r="R19" s="42"/>
      <c r="S19" s="42"/>
      <c r="U19" s="3"/>
    </row>
    <row r="20" spans="2:21" ht="15" hidden="1" customHeight="1">
      <c r="B20" s="69"/>
      <c r="C20" s="61"/>
      <c r="D20" s="36" t="s">
        <v>1</v>
      </c>
      <c r="E20" s="19"/>
      <c r="F20" s="19"/>
      <c r="G20" s="42" t="s">
        <v>6</v>
      </c>
      <c r="H20" s="42">
        <v>2674</v>
      </c>
      <c r="I20" s="42">
        <v>900</v>
      </c>
      <c r="J20" s="42"/>
      <c r="K20" s="42">
        <v>3</v>
      </c>
      <c r="L20" s="42"/>
      <c r="M20" s="42"/>
      <c r="N20" s="42">
        <v>4</v>
      </c>
      <c r="O20" s="42">
        <v>3</v>
      </c>
      <c r="P20" s="42">
        <f t="shared" si="5"/>
        <v>10</v>
      </c>
      <c r="Q20" s="42"/>
      <c r="R20" s="42"/>
      <c r="S20" s="42"/>
      <c r="U20" s="3"/>
    </row>
    <row r="21" spans="2:21" ht="15" hidden="1" customHeight="1">
      <c r="B21" s="69"/>
      <c r="C21" s="61"/>
      <c r="D21" s="36" t="s">
        <v>1</v>
      </c>
      <c r="E21" s="6"/>
      <c r="F21" s="6"/>
      <c r="G21" s="4" t="s">
        <v>6</v>
      </c>
      <c r="H21" s="4">
        <v>2674</v>
      </c>
      <c r="I21" s="41">
        <v>600</v>
      </c>
      <c r="J21" s="15"/>
      <c r="K21" s="15">
        <v>1</v>
      </c>
      <c r="L21" s="15"/>
      <c r="M21" s="15"/>
      <c r="N21" s="15"/>
      <c r="O21" s="15"/>
      <c r="P21" s="15">
        <f t="shared" si="0"/>
        <v>1</v>
      </c>
      <c r="Q21" s="4"/>
      <c r="R21" s="18"/>
      <c r="S21" s="18"/>
      <c r="U21" s="3"/>
    </row>
    <row r="22" spans="2:21" ht="15" hidden="1" customHeight="1">
      <c r="B22" s="21" t="s">
        <v>46</v>
      </c>
      <c r="C22" s="23"/>
      <c r="D22" s="23"/>
      <c r="E22" s="23"/>
      <c r="F22" s="23"/>
      <c r="G22" s="23"/>
      <c r="H22" s="23"/>
      <c r="I22" s="23"/>
      <c r="J22" s="23"/>
      <c r="K22" s="22">
        <f t="shared" ref="K22:P22" si="6">SUM(K4:K21)</f>
        <v>8</v>
      </c>
      <c r="L22" s="22">
        <f t="shared" si="6"/>
        <v>28</v>
      </c>
      <c r="M22" s="22">
        <f t="shared" si="6"/>
        <v>0</v>
      </c>
      <c r="N22" s="22">
        <f t="shared" si="6"/>
        <v>8</v>
      </c>
      <c r="O22" s="22">
        <f t="shared" si="6"/>
        <v>55</v>
      </c>
      <c r="P22" s="13">
        <f t="shared" si="6"/>
        <v>99</v>
      </c>
      <c r="Q22" s="4"/>
      <c r="R22" s="18"/>
      <c r="S22" s="18"/>
      <c r="U22" s="3"/>
    </row>
    <row r="23" spans="2:21" ht="15" hidden="1" customHeight="1">
      <c r="B23" s="69" t="s">
        <v>33</v>
      </c>
      <c r="C23" s="61">
        <v>438</v>
      </c>
      <c r="D23" s="36" t="s">
        <v>7</v>
      </c>
      <c r="E23" s="6"/>
      <c r="F23" s="6"/>
      <c r="G23" s="4" t="s">
        <v>8</v>
      </c>
      <c r="H23" s="4">
        <v>2760</v>
      </c>
      <c r="I23" s="42">
        <v>900</v>
      </c>
      <c r="J23" s="15"/>
      <c r="K23" s="15">
        <v>4</v>
      </c>
      <c r="L23" s="15"/>
      <c r="M23" s="15"/>
      <c r="N23" s="15">
        <v>4</v>
      </c>
      <c r="O23" s="15">
        <v>4</v>
      </c>
      <c r="P23" s="15">
        <f t="shared" si="0"/>
        <v>12</v>
      </c>
      <c r="Q23" s="4" t="s">
        <v>40</v>
      </c>
      <c r="R23" s="18"/>
      <c r="S23" s="18"/>
      <c r="U23" s="3"/>
    </row>
    <row r="24" spans="2:21" ht="15" hidden="1" customHeight="1">
      <c r="B24" s="69"/>
      <c r="C24" s="61"/>
      <c r="D24" s="36" t="s">
        <v>7</v>
      </c>
      <c r="E24" s="19"/>
      <c r="F24" s="19"/>
      <c r="G24" s="42" t="s">
        <v>8</v>
      </c>
      <c r="H24" s="42">
        <v>2760</v>
      </c>
      <c r="I24" s="42">
        <v>600</v>
      </c>
      <c r="J24" s="42"/>
      <c r="K24" s="42">
        <v>1</v>
      </c>
      <c r="L24" s="42"/>
      <c r="M24" s="42"/>
      <c r="N24" s="42"/>
      <c r="O24" s="42"/>
      <c r="P24" s="42">
        <f t="shared" ref="P24" si="7">SUM(K24:O24)</f>
        <v>1</v>
      </c>
      <c r="Q24" s="42" t="s">
        <v>40</v>
      </c>
      <c r="R24" s="42"/>
      <c r="S24" s="42"/>
      <c r="U24" s="3"/>
    </row>
    <row r="25" spans="2:21" ht="15" hidden="1" customHeight="1">
      <c r="B25" s="69"/>
      <c r="C25" s="61"/>
      <c r="D25" s="36" t="s">
        <v>7</v>
      </c>
      <c r="E25" s="6"/>
      <c r="F25" s="6"/>
      <c r="G25" s="4" t="s">
        <v>8</v>
      </c>
      <c r="H25" s="4">
        <v>2692</v>
      </c>
      <c r="I25" s="42">
        <v>900</v>
      </c>
      <c r="J25" s="15"/>
      <c r="K25" s="15">
        <v>4</v>
      </c>
      <c r="L25" s="15"/>
      <c r="M25" s="15"/>
      <c r="N25" s="15">
        <v>4</v>
      </c>
      <c r="O25" s="15">
        <v>4</v>
      </c>
      <c r="P25" s="15">
        <f t="shared" si="0"/>
        <v>12</v>
      </c>
      <c r="Q25" s="4" t="s">
        <v>38</v>
      </c>
      <c r="R25" s="18"/>
      <c r="S25" s="18"/>
      <c r="U25" s="3"/>
    </row>
    <row r="26" spans="2:21" ht="15" hidden="1" customHeight="1">
      <c r="B26" s="69"/>
      <c r="C26" s="61"/>
      <c r="D26" s="36" t="s">
        <v>7</v>
      </c>
      <c r="E26" s="19"/>
      <c r="F26" s="19"/>
      <c r="G26" s="42" t="s">
        <v>8</v>
      </c>
      <c r="H26" s="42">
        <v>2692</v>
      </c>
      <c r="I26" s="42">
        <v>600</v>
      </c>
      <c r="J26" s="42"/>
      <c r="K26" s="42">
        <v>1</v>
      </c>
      <c r="L26" s="42"/>
      <c r="M26" s="42"/>
      <c r="N26" s="42"/>
      <c r="O26" s="42"/>
      <c r="P26" s="42">
        <f t="shared" ref="P26" si="8">SUM(K26:O26)</f>
        <v>1</v>
      </c>
      <c r="Q26" s="42" t="s">
        <v>38</v>
      </c>
      <c r="R26" s="42"/>
      <c r="S26" s="42"/>
      <c r="U26" s="3"/>
    </row>
    <row r="27" spans="2:21" ht="15" hidden="1" customHeight="1">
      <c r="B27" s="69"/>
      <c r="C27" s="61"/>
      <c r="D27" s="36" t="s">
        <v>7</v>
      </c>
      <c r="E27" s="6"/>
      <c r="F27" s="6"/>
      <c r="G27" s="4" t="s">
        <v>9</v>
      </c>
      <c r="H27" s="4">
        <v>2920</v>
      </c>
      <c r="I27" s="42">
        <v>900</v>
      </c>
      <c r="J27" s="15"/>
      <c r="K27" s="15"/>
      <c r="L27" s="15"/>
      <c r="M27" s="15"/>
      <c r="N27" s="15">
        <v>4</v>
      </c>
      <c r="O27" s="15">
        <v>8</v>
      </c>
      <c r="P27" s="15">
        <f t="shared" ref="P27" si="9">SUM(K27:O27)</f>
        <v>12</v>
      </c>
      <c r="Q27" s="4" t="s">
        <v>40</v>
      </c>
      <c r="R27" s="18"/>
      <c r="S27" s="18"/>
      <c r="U27" s="3"/>
    </row>
    <row r="28" spans="2:21" ht="15" hidden="1" customHeight="1">
      <c r="B28" s="69"/>
      <c r="C28" s="61"/>
      <c r="D28" s="36" t="s">
        <v>7</v>
      </c>
      <c r="E28" s="19"/>
      <c r="F28" s="19"/>
      <c r="G28" s="42" t="s">
        <v>9</v>
      </c>
      <c r="H28" s="42">
        <v>2920</v>
      </c>
      <c r="I28" s="42">
        <v>600</v>
      </c>
      <c r="J28" s="42"/>
      <c r="K28" s="42"/>
      <c r="L28" s="42"/>
      <c r="M28" s="42"/>
      <c r="N28" s="42">
        <v>1</v>
      </c>
      <c r="O28" s="42"/>
      <c r="P28" s="42">
        <f t="shared" ref="P28" si="10">SUM(K28:O28)</f>
        <v>1</v>
      </c>
      <c r="Q28" s="42" t="s">
        <v>40</v>
      </c>
      <c r="R28" s="42"/>
      <c r="S28" s="42"/>
      <c r="U28" s="3"/>
    </row>
    <row r="29" spans="2:21" ht="15" hidden="1" customHeight="1">
      <c r="B29" s="69"/>
      <c r="C29" s="61"/>
      <c r="D29" s="36" t="s">
        <v>7</v>
      </c>
      <c r="E29" s="19"/>
      <c r="F29" s="19"/>
      <c r="G29" s="42" t="s">
        <v>9</v>
      </c>
      <c r="H29" s="42">
        <v>3346</v>
      </c>
      <c r="I29" s="42">
        <v>900</v>
      </c>
      <c r="J29" s="42"/>
      <c r="K29" s="42"/>
      <c r="L29" s="42"/>
      <c r="M29" s="42"/>
      <c r="N29" s="42">
        <v>4</v>
      </c>
      <c r="O29" s="42">
        <v>8</v>
      </c>
      <c r="P29" s="42">
        <f t="shared" ref="P29" si="11">SUM(K29:O29)</f>
        <v>12</v>
      </c>
      <c r="Q29" s="42" t="s">
        <v>38</v>
      </c>
      <c r="R29" s="42"/>
      <c r="S29" s="42"/>
      <c r="U29" s="3"/>
    </row>
    <row r="30" spans="2:21" ht="15" hidden="1" customHeight="1">
      <c r="B30" s="69"/>
      <c r="C30" s="61"/>
      <c r="D30" s="36" t="s">
        <v>7</v>
      </c>
      <c r="E30" s="6"/>
      <c r="F30" s="6"/>
      <c r="G30" s="4" t="s">
        <v>9</v>
      </c>
      <c r="H30" s="4">
        <v>3346</v>
      </c>
      <c r="I30" s="42">
        <v>600</v>
      </c>
      <c r="J30" s="15"/>
      <c r="K30" s="15"/>
      <c r="L30" s="15"/>
      <c r="M30" s="15"/>
      <c r="N30" s="15">
        <v>1</v>
      </c>
      <c r="O30" s="15"/>
      <c r="P30" s="15">
        <f t="shared" si="0"/>
        <v>1</v>
      </c>
      <c r="Q30" s="4" t="s">
        <v>38</v>
      </c>
      <c r="R30" s="18"/>
      <c r="S30" s="18"/>
      <c r="U30" s="3"/>
    </row>
    <row r="31" spans="2:21" ht="15" hidden="1" customHeight="1">
      <c r="B31" s="24" t="s">
        <v>46</v>
      </c>
      <c r="C31" s="25"/>
      <c r="D31" s="25"/>
      <c r="E31" s="25"/>
      <c r="F31" s="25"/>
      <c r="G31" s="25"/>
      <c r="H31" s="25"/>
      <c r="I31" s="25"/>
      <c r="J31" s="23"/>
      <c r="K31" s="22">
        <f>SUM(K23:K30)</f>
        <v>10</v>
      </c>
      <c r="L31" s="22">
        <f t="shared" ref="L31:O31" si="12">SUM(L23:L30)</f>
        <v>0</v>
      </c>
      <c r="M31" s="22">
        <f t="shared" si="12"/>
        <v>0</v>
      </c>
      <c r="N31" s="22">
        <f t="shared" si="12"/>
        <v>18</v>
      </c>
      <c r="O31" s="22">
        <f t="shared" si="12"/>
        <v>24</v>
      </c>
      <c r="P31" s="13">
        <f>SUM(P23:P30)</f>
        <v>52</v>
      </c>
      <c r="Q31" s="4"/>
      <c r="R31" s="18"/>
      <c r="S31" s="18"/>
      <c r="U31" s="3"/>
    </row>
    <row r="32" spans="2:21" ht="15" hidden="1" customHeight="1">
      <c r="B32" s="69" t="s">
        <v>33</v>
      </c>
      <c r="C32" s="61">
        <v>728</v>
      </c>
      <c r="D32" s="36" t="s">
        <v>13</v>
      </c>
      <c r="E32" s="6"/>
      <c r="F32" s="6"/>
      <c r="G32" s="4" t="s">
        <v>10</v>
      </c>
      <c r="H32" s="4">
        <v>547</v>
      </c>
      <c r="I32" s="41">
        <v>900</v>
      </c>
      <c r="J32" s="15"/>
      <c r="K32" s="15"/>
      <c r="L32" s="15"/>
      <c r="M32" s="15"/>
      <c r="N32" s="15">
        <v>4</v>
      </c>
      <c r="O32" s="15">
        <v>8</v>
      </c>
      <c r="P32" s="15">
        <f t="shared" si="0"/>
        <v>12</v>
      </c>
      <c r="Q32" s="4"/>
      <c r="R32" s="18"/>
      <c r="S32" s="18"/>
      <c r="U32" s="3"/>
    </row>
    <row r="33" spans="2:21" ht="15" hidden="1" customHeight="1">
      <c r="B33" s="69"/>
      <c r="C33" s="61"/>
      <c r="D33" s="36" t="s">
        <v>13</v>
      </c>
      <c r="E33" s="19"/>
      <c r="F33" s="19"/>
      <c r="G33" s="42" t="s">
        <v>10</v>
      </c>
      <c r="H33" s="42">
        <v>547</v>
      </c>
      <c r="I33" s="42">
        <v>600</v>
      </c>
      <c r="J33" s="42"/>
      <c r="K33" s="42"/>
      <c r="L33" s="42"/>
      <c r="M33" s="42"/>
      <c r="N33" s="42">
        <v>1</v>
      </c>
      <c r="O33" s="42"/>
      <c r="P33" s="42">
        <f t="shared" ref="P33" si="13">SUM(K33:O33)</f>
        <v>1</v>
      </c>
      <c r="Q33" s="42"/>
      <c r="R33" s="42"/>
      <c r="S33" s="42"/>
      <c r="U33" s="3"/>
    </row>
    <row r="34" spans="2:21" ht="15" hidden="1" customHeight="1">
      <c r="B34" s="69"/>
      <c r="C34" s="61"/>
      <c r="D34" s="36" t="s">
        <v>13</v>
      </c>
      <c r="E34" s="6"/>
      <c r="F34" s="6"/>
      <c r="G34" s="4" t="s">
        <v>10</v>
      </c>
      <c r="H34" s="4">
        <v>3198</v>
      </c>
      <c r="I34" s="41">
        <v>900</v>
      </c>
      <c r="J34" s="15"/>
      <c r="K34" s="15"/>
      <c r="L34" s="15"/>
      <c r="M34" s="15"/>
      <c r="N34" s="15">
        <v>4</v>
      </c>
      <c r="O34" s="15">
        <v>8</v>
      </c>
      <c r="P34" s="15">
        <f t="shared" ref="P34" si="14">SUM(K34:O34)</f>
        <v>12</v>
      </c>
      <c r="Q34" s="15" t="s">
        <v>40</v>
      </c>
      <c r="R34" s="18"/>
      <c r="S34" s="18"/>
      <c r="U34" s="3"/>
    </row>
    <row r="35" spans="2:21" ht="15" hidden="1" customHeight="1">
      <c r="B35" s="69"/>
      <c r="C35" s="61"/>
      <c r="D35" s="36" t="s">
        <v>13</v>
      </c>
      <c r="E35" s="19"/>
      <c r="F35" s="19"/>
      <c r="G35" s="42" t="s">
        <v>10</v>
      </c>
      <c r="H35" s="42">
        <v>3198</v>
      </c>
      <c r="I35" s="42">
        <v>600</v>
      </c>
      <c r="J35" s="42"/>
      <c r="K35" s="42"/>
      <c r="L35" s="42"/>
      <c r="M35" s="42"/>
      <c r="N35" s="42">
        <v>1</v>
      </c>
      <c r="O35" s="42"/>
      <c r="P35" s="42">
        <f t="shared" ref="P35" si="15">SUM(K35:O35)</f>
        <v>1</v>
      </c>
      <c r="Q35" s="42" t="s">
        <v>40</v>
      </c>
      <c r="R35" s="42"/>
      <c r="S35" s="42"/>
      <c r="U35" s="3"/>
    </row>
    <row r="36" spans="2:21" ht="15" hidden="1" customHeight="1">
      <c r="B36" s="69"/>
      <c r="C36" s="61"/>
      <c r="D36" s="36" t="s">
        <v>13</v>
      </c>
      <c r="E36" s="6"/>
      <c r="F36" s="6"/>
      <c r="G36" s="4" t="s">
        <v>10</v>
      </c>
      <c r="H36" s="4">
        <v>2890</v>
      </c>
      <c r="I36" s="41">
        <v>900</v>
      </c>
      <c r="J36" s="15"/>
      <c r="K36" s="15"/>
      <c r="L36" s="15"/>
      <c r="M36" s="15"/>
      <c r="N36" s="15">
        <v>4</v>
      </c>
      <c r="O36" s="15">
        <v>8</v>
      </c>
      <c r="P36" s="15">
        <f t="shared" si="0"/>
        <v>12</v>
      </c>
      <c r="Q36" s="15" t="s">
        <v>38</v>
      </c>
      <c r="R36" s="18"/>
      <c r="S36" s="18"/>
      <c r="U36" s="3"/>
    </row>
    <row r="37" spans="2:21" ht="15" hidden="1" customHeight="1">
      <c r="B37" s="69"/>
      <c r="C37" s="61"/>
      <c r="D37" s="36" t="s">
        <v>13</v>
      </c>
      <c r="E37" s="19"/>
      <c r="F37" s="19"/>
      <c r="G37" s="42" t="s">
        <v>10</v>
      </c>
      <c r="H37" s="42">
        <v>2890</v>
      </c>
      <c r="I37" s="42">
        <v>600</v>
      </c>
      <c r="J37" s="42"/>
      <c r="K37" s="42"/>
      <c r="L37" s="42"/>
      <c r="M37" s="42"/>
      <c r="N37" s="42">
        <v>1</v>
      </c>
      <c r="O37" s="42"/>
      <c r="P37" s="42">
        <f t="shared" ref="P37" si="16">SUM(K37:O37)</f>
        <v>1</v>
      </c>
      <c r="Q37" s="42" t="s">
        <v>38</v>
      </c>
      <c r="R37" s="42"/>
      <c r="S37" s="42"/>
      <c r="U37" s="3"/>
    </row>
    <row r="38" spans="2:21" ht="15" hidden="1" customHeight="1">
      <c r="B38" s="69"/>
      <c r="C38" s="61"/>
      <c r="D38" s="36" t="s">
        <v>13</v>
      </c>
      <c r="E38" s="6"/>
      <c r="F38" s="16"/>
      <c r="G38" s="4" t="s">
        <v>11</v>
      </c>
      <c r="H38" s="4">
        <v>1285</v>
      </c>
      <c r="I38" s="41">
        <v>900</v>
      </c>
      <c r="J38" s="15"/>
      <c r="K38" s="15"/>
      <c r="L38" s="15"/>
      <c r="M38" s="15">
        <v>4</v>
      </c>
      <c r="N38" s="15"/>
      <c r="O38" s="15">
        <v>8</v>
      </c>
      <c r="P38" s="15">
        <f t="shared" ref="P38" si="17">SUM(K38:O38)</f>
        <v>12</v>
      </c>
      <c r="Q38" s="4" t="s">
        <v>40</v>
      </c>
      <c r="R38" s="18"/>
      <c r="S38" s="18"/>
      <c r="U38" s="3"/>
    </row>
    <row r="39" spans="2:21" ht="15" hidden="1" customHeight="1">
      <c r="B39" s="69"/>
      <c r="C39" s="61"/>
      <c r="D39" s="36" t="s">
        <v>13</v>
      </c>
      <c r="E39" s="19"/>
      <c r="F39" s="19"/>
      <c r="G39" s="42" t="s">
        <v>11</v>
      </c>
      <c r="H39" s="42">
        <v>1285</v>
      </c>
      <c r="I39" s="42">
        <v>600</v>
      </c>
      <c r="J39" s="42"/>
      <c r="K39" s="42"/>
      <c r="L39" s="42"/>
      <c r="M39" s="42">
        <v>1</v>
      </c>
      <c r="N39" s="42"/>
      <c r="O39" s="42"/>
      <c r="P39" s="42">
        <f t="shared" ref="P39" si="18">SUM(K39:O39)</f>
        <v>1</v>
      </c>
      <c r="Q39" s="42" t="s">
        <v>40</v>
      </c>
      <c r="R39" s="42"/>
      <c r="S39" s="42"/>
      <c r="U39" s="3"/>
    </row>
    <row r="40" spans="2:21" ht="15" hidden="1" customHeight="1">
      <c r="B40" s="69"/>
      <c r="C40" s="61"/>
      <c r="D40" s="36" t="s">
        <v>13</v>
      </c>
      <c r="E40" s="6"/>
      <c r="F40" s="16"/>
      <c r="G40" s="4" t="s">
        <v>11</v>
      </c>
      <c r="H40" s="4">
        <v>1285</v>
      </c>
      <c r="I40" s="41">
        <v>900</v>
      </c>
      <c r="J40" s="15"/>
      <c r="K40" s="15"/>
      <c r="L40" s="15"/>
      <c r="M40" s="15">
        <v>4</v>
      </c>
      <c r="N40" s="15"/>
      <c r="O40" s="15">
        <v>8</v>
      </c>
      <c r="P40" s="15">
        <f t="shared" ref="P40" si="19">SUM(K40:O40)</f>
        <v>12</v>
      </c>
      <c r="Q40" s="4" t="s">
        <v>38</v>
      </c>
      <c r="R40" s="18"/>
      <c r="S40" s="18"/>
      <c r="U40" s="3"/>
    </row>
    <row r="41" spans="2:21" ht="15" hidden="1" customHeight="1">
      <c r="B41" s="69"/>
      <c r="C41" s="61"/>
      <c r="D41" s="36" t="s">
        <v>13</v>
      </c>
      <c r="E41" s="19"/>
      <c r="F41" s="19"/>
      <c r="G41" s="42" t="s">
        <v>11</v>
      </c>
      <c r="H41" s="42">
        <v>1285</v>
      </c>
      <c r="I41" s="42">
        <v>600</v>
      </c>
      <c r="J41" s="42"/>
      <c r="K41" s="42"/>
      <c r="L41" s="42"/>
      <c r="M41" s="42">
        <v>1</v>
      </c>
      <c r="N41" s="42"/>
      <c r="O41" s="42"/>
      <c r="P41" s="42">
        <f t="shared" ref="P41" si="20">SUM(K41:O41)</f>
        <v>1</v>
      </c>
      <c r="Q41" s="42" t="s">
        <v>38</v>
      </c>
      <c r="R41" s="42"/>
      <c r="S41" s="42"/>
      <c r="U41" s="3"/>
    </row>
    <row r="42" spans="2:21" ht="15" hidden="1" customHeight="1">
      <c r="B42" s="69"/>
      <c r="C42" s="61"/>
      <c r="D42" s="36" t="s">
        <v>13</v>
      </c>
      <c r="E42" s="6"/>
      <c r="F42" s="16"/>
      <c r="G42" s="4" t="s">
        <v>11</v>
      </c>
      <c r="H42" s="4">
        <v>4368</v>
      </c>
      <c r="I42" s="41">
        <v>900</v>
      </c>
      <c r="J42" s="15"/>
      <c r="K42" s="15"/>
      <c r="L42" s="15"/>
      <c r="M42" s="15">
        <v>4</v>
      </c>
      <c r="N42" s="15"/>
      <c r="O42" s="15">
        <v>8</v>
      </c>
      <c r="P42" s="15">
        <f t="shared" si="0"/>
        <v>12</v>
      </c>
      <c r="Q42" s="4"/>
      <c r="R42" s="18"/>
      <c r="S42" s="18"/>
      <c r="U42" s="3"/>
    </row>
    <row r="43" spans="2:21" ht="15" hidden="1" customHeight="1">
      <c r="B43" s="69"/>
      <c r="C43" s="61"/>
      <c r="D43" s="36" t="s">
        <v>13</v>
      </c>
      <c r="E43" s="19"/>
      <c r="F43" s="19"/>
      <c r="G43" s="42" t="s">
        <v>11</v>
      </c>
      <c r="H43" s="42">
        <v>4368</v>
      </c>
      <c r="I43" s="42">
        <v>600</v>
      </c>
      <c r="J43" s="42"/>
      <c r="K43" s="42"/>
      <c r="L43" s="42"/>
      <c r="M43" s="42">
        <v>1</v>
      </c>
      <c r="N43" s="42"/>
      <c r="O43" s="42"/>
      <c r="P43" s="42">
        <f t="shared" ref="P43" si="21">SUM(K43:O43)</f>
        <v>1</v>
      </c>
      <c r="Q43" s="42"/>
      <c r="R43" s="42"/>
      <c r="S43" s="42"/>
      <c r="U43" s="3"/>
    </row>
    <row r="44" spans="2:21" ht="15" hidden="1" customHeight="1">
      <c r="B44" s="69"/>
      <c r="C44" s="61"/>
      <c r="D44" s="36" t="s">
        <v>13</v>
      </c>
      <c r="E44" s="6"/>
      <c r="F44" s="6"/>
      <c r="G44" s="4" t="s">
        <v>12</v>
      </c>
      <c r="H44" s="4">
        <v>3098</v>
      </c>
      <c r="I44" s="41">
        <v>900</v>
      </c>
      <c r="J44" s="15"/>
      <c r="K44" s="15">
        <v>4</v>
      </c>
      <c r="L44" s="15"/>
      <c r="M44" s="15"/>
      <c r="N44" s="15"/>
      <c r="O44" s="15">
        <v>8</v>
      </c>
      <c r="P44" s="15">
        <f t="shared" ref="P44" si="22">SUM(K44:O44)</f>
        <v>12</v>
      </c>
      <c r="Q44" s="4" t="s">
        <v>40</v>
      </c>
      <c r="R44" s="18"/>
      <c r="S44" s="18"/>
      <c r="U44" s="3"/>
    </row>
    <row r="45" spans="2:21" ht="15" hidden="1" customHeight="1">
      <c r="B45" s="69"/>
      <c r="C45" s="61"/>
      <c r="D45" s="36" t="s">
        <v>13</v>
      </c>
      <c r="E45" s="19"/>
      <c r="F45" s="19"/>
      <c r="G45" s="42" t="s">
        <v>12</v>
      </c>
      <c r="H45" s="42">
        <v>3098</v>
      </c>
      <c r="I45" s="42">
        <v>600</v>
      </c>
      <c r="J45" s="42"/>
      <c r="K45" s="42">
        <v>1</v>
      </c>
      <c r="L45" s="42"/>
      <c r="M45" s="42"/>
      <c r="N45" s="42"/>
      <c r="O45" s="42"/>
      <c r="P45" s="42">
        <f t="shared" ref="P45:P46" si="23">SUM(K45:O45)</f>
        <v>1</v>
      </c>
      <c r="Q45" s="42" t="s">
        <v>40</v>
      </c>
      <c r="R45" s="42"/>
      <c r="S45" s="42"/>
      <c r="U45" s="3"/>
    </row>
    <row r="46" spans="2:21" ht="15" hidden="1" customHeight="1">
      <c r="B46" s="69"/>
      <c r="C46" s="61"/>
      <c r="D46" s="36" t="s">
        <v>13</v>
      </c>
      <c r="E46" s="19"/>
      <c r="F46" s="19"/>
      <c r="G46" s="42" t="s">
        <v>12</v>
      </c>
      <c r="H46" s="42">
        <v>3112</v>
      </c>
      <c r="I46" s="42">
        <v>900</v>
      </c>
      <c r="J46" s="42"/>
      <c r="K46" s="42">
        <v>4</v>
      </c>
      <c r="L46" s="42"/>
      <c r="M46" s="42"/>
      <c r="N46" s="42"/>
      <c r="O46" s="42">
        <v>8</v>
      </c>
      <c r="P46" s="42">
        <f t="shared" si="23"/>
        <v>12</v>
      </c>
      <c r="Q46" s="42" t="s">
        <v>38</v>
      </c>
      <c r="R46" s="42"/>
      <c r="S46" s="42"/>
      <c r="U46" s="3"/>
    </row>
    <row r="47" spans="2:21" ht="15" hidden="1" customHeight="1">
      <c r="B47" s="69"/>
      <c r="C47" s="61"/>
      <c r="D47" s="36" t="s">
        <v>13</v>
      </c>
      <c r="E47" s="6"/>
      <c r="F47" s="6"/>
      <c r="G47" s="4" t="s">
        <v>12</v>
      </c>
      <c r="H47" s="4">
        <v>3112</v>
      </c>
      <c r="I47" s="41">
        <v>600</v>
      </c>
      <c r="J47" s="15"/>
      <c r="K47" s="15">
        <v>1</v>
      </c>
      <c r="L47" s="15"/>
      <c r="M47" s="15"/>
      <c r="N47" s="15"/>
      <c r="O47" s="15"/>
      <c r="P47" s="15">
        <f t="shared" si="0"/>
        <v>1</v>
      </c>
      <c r="Q47" s="4" t="s">
        <v>38</v>
      </c>
      <c r="R47" s="18"/>
      <c r="S47" s="18"/>
      <c r="U47" s="3"/>
    </row>
    <row r="48" spans="2:21" ht="15" hidden="1" customHeight="1">
      <c r="B48" s="24" t="s">
        <v>46</v>
      </c>
      <c r="C48" s="25"/>
      <c r="D48" s="25"/>
      <c r="E48" s="25"/>
      <c r="F48" s="25"/>
      <c r="G48" s="25"/>
      <c r="H48" s="25"/>
      <c r="I48" s="25"/>
      <c r="J48" s="23"/>
      <c r="K48" s="22">
        <f>SUM(K32:K47)</f>
        <v>10</v>
      </c>
      <c r="L48" s="22">
        <f t="shared" ref="L48:O48" si="24">SUM(L32:L47)</f>
        <v>0</v>
      </c>
      <c r="M48" s="22">
        <f t="shared" si="24"/>
        <v>15</v>
      </c>
      <c r="N48" s="22">
        <f t="shared" si="24"/>
        <v>15</v>
      </c>
      <c r="O48" s="22">
        <f t="shared" si="24"/>
        <v>64</v>
      </c>
      <c r="P48" s="13">
        <f>SUM(P32:P47)</f>
        <v>104</v>
      </c>
      <c r="Q48" s="4"/>
      <c r="R48" s="18"/>
      <c r="S48" s="18"/>
      <c r="U48" s="3"/>
    </row>
    <row r="49" spans="2:21" ht="15" hidden="1" customHeight="1">
      <c r="B49" s="70" t="s">
        <v>31</v>
      </c>
      <c r="C49" s="61">
        <v>450</v>
      </c>
      <c r="D49" s="36" t="s">
        <v>14</v>
      </c>
      <c r="E49" s="6"/>
      <c r="F49" s="6"/>
      <c r="G49" s="4" t="s">
        <v>8</v>
      </c>
      <c r="H49" s="4">
        <v>2720</v>
      </c>
      <c r="I49" s="42">
        <v>900</v>
      </c>
      <c r="J49" s="15"/>
      <c r="K49" s="15">
        <v>4</v>
      </c>
      <c r="L49" s="15"/>
      <c r="M49" s="15"/>
      <c r="N49" s="15"/>
      <c r="O49" s="15">
        <v>8</v>
      </c>
      <c r="P49" s="15">
        <f t="shared" si="0"/>
        <v>12</v>
      </c>
      <c r="Q49" s="4"/>
      <c r="R49" s="18"/>
      <c r="S49" s="18"/>
      <c r="U49" s="3"/>
    </row>
    <row r="50" spans="2:21" ht="15" hidden="1" customHeight="1">
      <c r="B50" s="70"/>
      <c r="C50" s="61"/>
      <c r="D50" s="36" t="s">
        <v>14</v>
      </c>
      <c r="E50" s="19"/>
      <c r="F50" s="19"/>
      <c r="G50" s="42" t="s">
        <v>8</v>
      </c>
      <c r="H50" s="42">
        <v>2720</v>
      </c>
      <c r="I50" s="42">
        <v>600</v>
      </c>
      <c r="J50" s="42"/>
      <c r="K50" s="42">
        <v>1</v>
      </c>
      <c r="L50" s="42"/>
      <c r="M50" s="42"/>
      <c r="N50" s="42"/>
      <c r="O50" s="42"/>
      <c r="P50" s="42">
        <f t="shared" ref="P50" si="25">SUM(K50:O50)</f>
        <v>1</v>
      </c>
      <c r="Q50" s="42"/>
      <c r="R50" s="42"/>
      <c r="S50" s="42"/>
      <c r="U50" s="3"/>
    </row>
    <row r="51" spans="2:21" ht="15" hidden="1" customHeight="1">
      <c r="B51" s="70"/>
      <c r="C51" s="61"/>
      <c r="D51" s="36" t="s">
        <v>14</v>
      </c>
      <c r="E51" s="6"/>
      <c r="F51" s="6"/>
      <c r="G51" s="4" t="s">
        <v>15</v>
      </c>
      <c r="H51" s="4">
        <v>2630</v>
      </c>
      <c r="I51" s="42">
        <v>900</v>
      </c>
      <c r="J51" s="15"/>
      <c r="K51" s="15">
        <v>4</v>
      </c>
      <c r="L51" s="15"/>
      <c r="M51" s="15"/>
      <c r="N51" s="15"/>
      <c r="O51" s="15">
        <v>8</v>
      </c>
      <c r="P51" s="15">
        <f t="shared" si="0"/>
        <v>12</v>
      </c>
      <c r="Q51" s="4"/>
      <c r="R51" s="18"/>
      <c r="S51" s="18"/>
      <c r="U51" s="3"/>
    </row>
    <row r="52" spans="2:21" ht="15" hidden="1" customHeight="1">
      <c r="B52" s="70"/>
      <c r="C52" s="61"/>
      <c r="D52" s="36" t="s">
        <v>14</v>
      </c>
      <c r="E52" s="19"/>
      <c r="F52" s="19"/>
      <c r="G52" s="42" t="s">
        <v>15</v>
      </c>
      <c r="H52" s="42">
        <v>2630</v>
      </c>
      <c r="I52" s="42">
        <v>600</v>
      </c>
      <c r="J52" s="42"/>
      <c r="K52" s="42">
        <v>1</v>
      </c>
      <c r="L52" s="42"/>
      <c r="M52" s="42"/>
      <c r="N52" s="42"/>
      <c r="O52" s="42"/>
      <c r="P52" s="42">
        <f t="shared" ref="P52" si="26">SUM(K52:O52)</f>
        <v>1</v>
      </c>
      <c r="Q52" s="42"/>
      <c r="R52" s="42"/>
      <c r="S52" s="42"/>
      <c r="U52" s="3"/>
    </row>
    <row r="53" spans="2:21" ht="15" hidden="1" customHeight="1">
      <c r="B53" s="70"/>
      <c r="C53" s="61"/>
      <c r="D53" s="36" t="s">
        <v>14</v>
      </c>
      <c r="E53" s="6"/>
      <c r="F53" s="6"/>
      <c r="G53" s="4" t="s">
        <v>16</v>
      </c>
      <c r="H53" s="4">
        <v>3349</v>
      </c>
      <c r="I53" s="42">
        <v>900</v>
      </c>
      <c r="J53" s="15"/>
      <c r="K53" s="15"/>
      <c r="L53" s="15"/>
      <c r="M53" s="15"/>
      <c r="N53" s="15"/>
      <c r="O53" s="15">
        <v>12</v>
      </c>
      <c r="P53" s="15">
        <f t="shared" si="0"/>
        <v>12</v>
      </c>
      <c r="Q53" s="4" t="s">
        <v>40</v>
      </c>
      <c r="R53" s="18"/>
      <c r="S53" s="18"/>
      <c r="U53" s="3"/>
    </row>
    <row r="54" spans="2:21" ht="15" hidden="1" customHeight="1">
      <c r="B54" s="70"/>
      <c r="C54" s="61"/>
      <c r="D54" s="36" t="s">
        <v>14</v>
      </c>
      <c r="E54" s="19"/>
      <c r="F54" s="19"/>
      <c r="G54" s="42" t="s">
        <v>16</v>
      </c>
      <c r="H54" s="42">
        <v>3349</v>
      </c>
      <c r="I54" s="42">
        <v>600</v>
      </c>
      <c r="J54" s="42"/>
      <c r="K54" s="42"/>
      <c r="L54" s="42"/>
      <c r="M54" s="42"/>
      <c r="N54" s="42"/>
      <c r="O54" s="42">
        <v>1</v>
      </c>
      <c r="P54" s="42">
        <f t="shared" ref="P54:P55" si="27">SUM(K54:O54)</f>
        <v>1</v>
      </c>
      <c r="Q54" s="42" t="s">
        <v>40</v>
      </c>
      <c r="R54" s="42"/>
      <c r="S54" s="42"/>
      <c r="U54" s="3"/>
    </row>
    <row r="55" spans="2:21" ht="15" hidden="1" customHeight="1">
      <c r="B55" s="70"/>
      <c r="C55" s="61"/>
      <c r="D55" s="36" t="s">
        <v>14</v>
      </c>
      <c r="E55" s="19"/>
      <c r="F55" s="19"/>
      <c r="G55" s="42" t="s">
        <v>16</v>
      </c>
      <c r="H55" s="42">
        <v>3106</v>
      </c>
      <c r="I55" s="42">
        <v>900</v>
      </c>
      <c r="J55" s="42"/>
      <c r="K55" s="42"/>
      <c r="L55" s="42"/>
      <c r="M55" s="42"/>
      <c r="N55" s="42"/>
      <c r="O55" s="42">
        <v>12</v>
      </c>
      <c r="P55" s="42">
        <f t="shared" si="27"/>
        <v>12</v>
      </c>
      <c r="Q55" s="42" t="s">
        <v>38</v>
      </c>
      <c r="R55" s="42"/>
      <c r="S55" s="42"/>
      <c r="U55" s="3"/>
    </row>
    <row r="56" spans="2:21" ht="15" hidden="1" customHeight="1">
      <c r="B56" s="70"/>
      <c r="C56" s="61"/>
      <c r="D56" s="36" t="s">
        <v>14</v>
      </c>
      <c r="E56" s="6"/>
      <c r="F56" s="6"/>
      <c r="G56" s="4" t="s">
        <v>16</v>
      </c>
      <c r="H56" s="4">
        <v>3106</v>
      </c>
      <c r="I56" s="42">
        <v>600</v>
      </c>
      <c r="J56" s="15"/>
      <c r="K56" s="15"/>
      <c r="L56" s="15"/>
      <c r="M56" s="15"/>
      <c r="N56" s="15"/>
      <c r="O56" s="15">
        <v>1</v>
      </c>
      <c r="P56" s="15">
        <f t="shared" si="0"/>
        <v>1</v>
      </c>
      <c r="Q56" s="4" t="s">
        <v>38</v>
      </c>
      <c r="R56" s="18"/>
      <c r="S56" s="18"/>
      <c r="U56" s="3"/>
    </row>
    <row r="57" spans="2:21" ht="15" hidden="1" customHeight="1">
      <c r="B57" s="24" t="s">
        <v>46</v>
      </c>
      <c r="C57" s="25"/>
      <c r="D57" s="25"/>
      <c r="E57" s="25"/>
      <c r="F57" s="25"/>
      <c r="G57" s="25"/>
      <c r="H57" s="25"/>
      <c r="I57" s="25"/>
      <c r="J57" s="23"/>
      <c r="K57" s="22">
        <f>SUM(K49:K56)</f>
        <v>10</v>
      </c>
      <c r="L57" s="22">
        <f t="shared" ref="L57:O57" si="28">SUM(L49:L56)</f>
        <v>0</v>
      </c>
      <c r="M57" s="22">
        <f t="shared" si="28"/>
        <v>0</v>
      </c>
      <c r="N57" s="22">
        <f t="shared" si="28"/>
        <v>0</v>
      </c>
      <c r="O57" s="22">
        <f t="shared" si="28"/>
        <v>42</v>
      </c>
      <c r="P57" s="13">
        <f>SUM(P49:P56)</f>
        <v>52</v>
      </c>
      <c r="Q57" s="4"/>
      <c r="R57" s="18"/>
      <c r="S57" s="18"/>
      <c r="U57" s="3"/>
    </row>
    <row r="58" spans="2:21" ht="15" hidden="1" customHeight="1">
      <c r="B58" s="69" t="s">
        <v>29</v>
      </c>
      <c r="C58" s="61">
        <v>445</v>
      </c>
      <c r="D58" s="36" t="s">
        <v>17</v>
      </c>
      <c r="E58" s="6"/>
      <c r="F58" s="6"/>
      <c r="G58" s="4" t="s">
        <v>8</v>
      </c>
      <c r="H58" s="4">
        <v>2772</v>
      </c>
      <c r="I58" s="42">
        <v>900</v>
      </c>
      <c r="J58" s="15"/>
      <c r="K58" s="15">
        <v>4</v>
      </c>
      <c r="L58" s="15"/>
      <c r="M58" s="15"/>
      <c r="N58" s="15"/>
      <c r="O58" s="15">
        <v>8</v>
      </c>
      <c r="P58" s="15">
        <f t="shared" si="0"/>
        <v>12</v>
      </c>
      <c r="Q58" s="4"/>
      <c r="R58" s="18"/>
      <c r="S58" s="18"/>
      <c r="U58" s="3"/>
    </row>
    <row r="59" spans="2:21" ht="15" hidden="1" customHeight="1">
      <c r="B59" s="69"/>
      <c r="C59" s="61"/>
      <c r="D59" s="36" t="s">
        <v>17</v>
      </c>
      <c r="E59" s="19"/>
      <c r="F59" s="19"/>
      <c r="G59" s="42" t="s">
        <v>8</v>
      </c>
      <c r="H59" s="42">
        <v>2772</v>
      </c>
      <c r="I59" s="42">
        <v>600</v>
      </c>
      <c r="J59" s="42"/>
      <c r="K59" s="42">
        <v>1</v>
      </c>
      <c r="L59" s="42"/>
      <c r="M59" s="42"/>
      <c r="N59" s="42"/>
      <c r="O59" s="42"/>
      <c r="P59" s="42">
        <f t="shared" ref="P59" si="29">SUM(K59:O59)</f>
        <v>1</v>
      </c>
      <c r="Q59" s="42"/>
      <c r="R59" s="42"/>
      <c r="S59" s="42"/>
      <c r="U59" s="3"/>
    </row>
    <row r="60" spans="2:21" ht="15" hidden="1" customHeight="1">
      <c r="B60" s="69"/>
      <c r="C60" s="61"/>
      <c r="D60" s="36" t="s">
        <v>17</v>
      </c>
      <c r="E60" s="6"/>
      <c r="F60" s="6"/>
      <c r="G60" s="4" t="s">
        <v>9</v>
      </c>
      <c r="H60" s="4">
        <v>2956</v>
      </c>
      <c r="I60" s="42">
        <v>900</v>
      </c>
      <c r="J60" s="15"/>
      <c r="K60" s="15">
        <v>4</v>
      </c>
      <c r="L60" s="15"/>
      <c r="M60" s="15"/>
      <c r="N60" s="15">
        <v>5</v>
      </c>
      <c r="O60" s="15">
        <v>3</v>
      </c>
      <c r="P60" s="15">
        <f t="shared" ref="P60" si="30">SUM(K60:O60)</f>
        <v>12</v>
      </c>
      <c r="Q60" s="4" t="s">
        <v>40</v>
      </c>
      <c r="R60" s="18"/>
      <c r="S60" s="18"/>
      <c r="U60" s="3"/>
    </row>
    <row r="61" spans="2:21" ht="15" hidden="1" customHeight="1">
      <c r="B61" s="69"/>
      <c r="C61" s="61"/>
      <c r="D61" s="36" t="s">
        <v>17</v>
      </c>
      <c r="E61" s="19"/>
      <c r="F61" s="19"/>
      <c r="G61" s="42" t="s">
        <v>9</v>
      </c>
      <c r="H61" s="42">
        <v>2956</v>
      </c>
      <c r="I61" s="42">
        <v>600</v>
      </c>
      <c r="J61" s="42"/>
      <c r="K61" s="42">
        <v>1</v>
      </c>
      <c r="L61" s="42"/>
      <c r="M61" s="42"/>
      <c r="N61" s="42"/>
      <c r="O61" s="42"/>
      <c r="P61" s="42">
        <f t="shared" ref="P61" si="31">SUM(K61:O61)</f>
        <v>1</v>
      </c>
      <c r="Q61" s="42" t="s">
        <v>40</v>
      </c>
      <c r="R61" s="42"/>
      <c r="S61" s="42"/>
      <c r="U61" s="3"/>
    </row>
    <row r="62" spans="2:21" ht="15" hidden="1" customHeight="1">
      <c r="B62" s="69"/>
      <c r="C62" s="61"/>
      <c r="D62" s="36" t="s">
        <v>17</v>
      </c>
      <c r="E62" s="6"/>
      <c r="F62" s="6"/>
      <c r="G62" s="4" t="s">
        <v>9</v>
      </c>
      <c r="H62" s="4">
        <v>3310</v>
      </c>
      <c r="I62" s="42">
        <v>900</v>
      </c>
      <c r="J62" s="15"/>
      <c r="K62" s="15">
        <v>4</v>
      </c>
      <c r="L62" s="15"/>
      <c r="M62" s="15"/>
      <c r="N62" s="15">
        <v>5</v>
      </c>
      <c r="O62" s="15">
        <v>3</v>
      </c>
      <c r="P62" s="15">
        <f t="shared" si="0"/>
        <v>12</v>
      </c>
      <c r="Q62" s="4" t="s">
        <v>38</v>
      </c>
      <c r="R62" s="18"/>
      <c r="S62" s="18"/>
      <c r="U62" s="3"/>
    </row>
    <row r="63" spans="2:21" ht="15" hidden="1" customHeight="1">
      <c r="B63" s="69"/>
      <c r="C63" s="61"/>
      <c r="D63" s="36" t="s">
        <v>17</v>
      </c>
      <c r="E63" s="19"/>
      <c r="F63" s="19"/>
      <c r="G63" s="42" t="s">
        <v>9</v>
      </c>
      <c r="H63" s="42">
        <v>3310</v>
      </c>
      <c r="I63" s="42">
        <v>600</v>
      </c>
      <c r="J63" s="42"/>
      <c r="K63" s="42">
        <v>1</v>
      </c>
      <c r="L63" s="42"/>
      <c r="M63" s="42"/>
      <c r="N63" s="42"/>
      <c r="O63" s="42"/>
      <c r="P63" s="42">
        <f t="shared" ref="P63" si="32">SUM(K63:O63)</f>
        <v>1</v>
      </c>
      <c r="Q63" s="42" t="s">
        <v>38</v>
      </c>
      <c r="R63" s="42"/>
      <c r="S63" s="42"/>
      <c r="U63" s="3"/>
    </row>
    <row r="64" spans="2:21" ht="15" hidden="1" customHeight="1">
      <c r="B64" s="69"/>
      <c r="C64" s="61"/>
      <c r="D64" s="36" t="s">
        <v>17</v>
      </c>
      <c r="E64" s="19"/>
      <c r="F64" s="19"/>
      <c r="G64" s="42" t="s">
        <v>6</v>
      </c>
      <c r="H64" s="42">
        <v>2700</v>
      </c>
      <c r="I64" s="42">
        <v>900</v>
      </c>
      <c r="J64" s="42"/>
      <c r="K64" s="42">
        <v>4</v>
      </c>
      <c r="L64" s="42"/>
      <c r="M64" s="42"/>
      <c r="N64" s="42"/>
      <c r="O64" s="42">
        <v>8</v>
      </c>
      <c r="P64" s="42">
        <f t="shared" ref="P64" si="33">SUM(K64:O64)</f>
        <v>12</v>
      </c>
      <c r="Q64" s="42"/>
      <c r="R64" s="42"/>
      <c r="S64" s="42"/>
      <c r="U64" s="3"/>
    </row>
    <row r="65" spans="2:21" ht="15" hidden="1" customHeight="1">
      <c r="B65" s="69"/>
      <c r="C65" s="61"/>
      <c r="D65" s="36" t="s">
        <v>17</v>
      </c>
      <c r="E65" s="6"/>
      <c r="F65" s="6"/>
      <c r="G65" s="4" t="s">
        <v>6</v>
      </c>
      <c r="H65" s="4">
        <v>2700</v>
      </c>
      <c r="I65" s="42">
        <v>600</v>
      </c>
      <c r="J65" s="15"/>
      <c r="K65" s="15">
        <v>1</v>
      </c>
      <c r="L65" s="15"/>
      <c r="M65" s="15"/>
      <c r="N65" s="15"/>
      <c r="O65" s="15"/>
      <c r="P65" s="15">
        <f t="shared" si="0"/>
        <v>1</v>
      </c>
      <c r="Q65" s="4"/>
      <c r="R65" s="18"/>
      <c r="S65" s="18"/>
      <c r="U65" s="3"/>
    </row>
    <row r="66" spans="2:21" ht="15" hidden="1" customHeight="1">
      <c r="B66" s="24" t="s">
        <v>46</v>
      </c>
      <c r="C66" s="25"/>
      <c r="D66" s="25"/>
      <c r="E66" s="25"/>
      <c r="F66" s="25"/>
      <c r="G66" s="25"/>
      <c r="H66" s="25"/>
      <c r="I66" s="25"/>
      <c r="J66" s="23"/>
      <c r="K66" s="22">
        <f>SUM(K58:K65)</f>
        <v>20</v>
      </c>
      <c r="L66" s="22">
        <f t="shared" ref="L66:O66" si="34">SUM(L58:L65)</f>
        <v>0</v>
      </c>
      <c r="M66" s="22">
        <f t="shared" si="34"/>
        <v>0</v>
      </c>
      <c r="N66" s="22">
        <f t="shared" si="34"/>
        <v>10</v>
      </c>
      <c r="O66" s="22">
        <f t="shared" si="34"/>
        <v>22</v>
      </c>
      <c r="P66" s="13">
        <f>SUM(P58:P65)</f>
        <v>52</v>
      </c>
      <c r="Q66" s="4"/>
      <c r="R66" s="18"/>
      <c r="S66" s="18"/>
      <c r="U66" s="3"/>
    </row>
    <row r="67" spans="2:21" ht="15" hidden="1" customHeight="1">
      <c r="B67" s="69" t="s">
        <v>29</v>
      </c>
      <c r="C67" s="61">
        <v>445</v>
      </c>
      <c r="D67" s="36" t="s">
        <v>18</v>
      </c>
      <c r="E67" s="6"/>
      <c r="F67" s="6"/>
      <c r="G67" s="4" t="s">
        <v>6</v>
      </c>
      <c r="H67" s="4">
        <v>2696</v>
      </c>
      <c r="I67" s="42">
        <v>900</v>
      </c>
      <c r="J67" s="15"/>
      <c r="K67" s="15">
        <v>4</v>
      </c>
      <c r="L67" s="15"/>
      <c r="M67" s="15"/>
      <c r="N67" s="15"/>
      <c r="O67" s="15">
        <v>8</v>
      </c>
      <c r="P67" s="15">
        <f t="shared" si="0"/>
        <v>12</v>
      </c>
      <c r="Q67" s="4"/>
      <c r="R67" s="18"/>
      <c r="S67" s="18"/>
      <c r="U67" s="3"/>
    </row>
    <row r="68" spans="2:21" ht="15" hidden="1" customHeight="1">
      <c r="B68" s="69"/>
      <c r="C68" s="61"/>
      <c r="D68" s="36" t="s">
        <v>18</v>
      </c>
      <c r="E68" s="19"/>
      <c r="F68" s="19"/>
      <c r="G68" s="42" t="s">
        <v>6</v>
      </c>
      <c r="H68" s="42">
        <v>2696</v>
      </c>
      <c r="I68" s="42">
        <v>600</v>
      </c>
      <c r="J68" s="42"/>
      <c r="K68" s="42">
        <v>1</v>
      </c>
      <c r="L68" s="42"/>
      <c r="M68" s="42"/>
      <c r="N68" s="42"/>
      <c r="O68" s="42"/>
      <c r="P68" s="42">
        <f t="shared" ref="P68" si="35">SUM(K68:O68)</f>
        <v>1</v>
      </c>
      <c r="Q68" s="42"/>
      <c r="R68" s="42"/>
      <c r="S68" s="42"/>
      <c r="U68" s="3"/>
    </row>
    <row r="69" spans="2:21" ht="15" hidden="1" customHeight="1">
      <c r="B69" s="69"/>
      <c r="C69" s="61"/>
      <c r="D69" s="36" t="s">
        <v>18</v>
      </c>
      <c r="E69" s="6"/>
      <c r="F69" s="6"/>
      <c r="G69" s="4" t="s">
        <v>19</v>
      </c>
      <c r="H69" s="4">
        <v>2532</v>
      </c>
      <c r="I69" s="42">
        <v>900</v>
      </c>
      <c r="J69" s="15"/>
      <c r="K69" s="15"/>
      <c r="L69" s="15"/>
      <c r="M69" s="15">
        <v>4</v>
      </c>
      <c r="N69" s="15"/>
      <c r="O69" s="15">
        <v>8</v>
      </c>
      <c r="P69" s="15">
        <f t="shared" si="0"/>
        <v>12</v>
      </c>
      <c r="Q69" s="4"/>
      <c r="R69" s="18"/>
      <c r="S69" s="18"/>
      <c r="U69" s="3"/>
    </row>
    <row r="70" spans="2:21" ht="15" hidden="1" customHeight="1">
      <c r="B70" s="69"/>
      <c r="C70" s="61"/>
      <c r="D70" s="36" t="s">
        <v>18</v>
      </c>
      <c r="E70" s="19"/>
      <c r="F70" s="19"/>
      <c r="G70" s="42" t="s">
        <v>19</v>
      </c>
      <c r="H70" s="42">
        <v>2532</v>
      </c>
      <c r="I70" s="42">
        <v>600</v>
      </c>
      <c r="J70" s="42"/>
      <c r="K70" s="42"/>
      <c r="L70" s="42"/>
      <c r="M70" s="42">
        <v>1</v>
      </c>
      <c r="N70" s="42"/>
      <c r="O70" s="42"/>
      <c r="P70" s="42">
        <f t="shared" ref="P70" si="36">SUM(K70:O70)</f>
        <v>1</v>
      </c>
      <c r="Q70" s="42"/>
      <c r="R70" s="42"/>
      <c r="S70" s="42"/>
      <c r="U70" s="3"/>
    </row>
    <row r="71" spans="2:21" ht="15" hidden="1" customHeight="1">
      <c r="B71" s="69"/>
      <c r="C71" s="61"/>
      <c r="D71" s="36" t="s">
        <v>18</v>
      </c>
      <c r="E71" s="6"/>
      <c r="F71" s="6"/>
      <c r="G71" s="4" t="s">
        <v>20</v>
      </c>
      <c r="H71" s="4">
        <v>3294</v>
      </c>
      <c r="I71" s="42">
        <v>900</v>
      </c>
      <c r="J71" s="15"/>
      <c r="K71" s="15"/>
      <c r="L71" s="15"/>
      <c r="M71" s="15"/>
      <c r="N71" s="15"/>
      <c r="O71" s="15">
        <v>12</v>
      </c>
      <c r="P71" s="15">
        <f t="shared" ref="P71" si="37">SUM(K71:O71)</f>
        <v>12</v>
      </c>
      <c r="Q71" s="4" t="s">
        <v>40</v>
      </c>
      <c r="R71" s="18"/>
      <c r="S71" s="18"/>
      <c r="U71" s="3"/>
    </row>
    <row r="72" spans="2:21" ht="15" hidden="1" customHeight="1">
      <c r="B72" s="69"/>
      <c r="C72" s="61"/>
      <c r="D72" s="36" t="s">
        <v>18</v>
      </c>
      <c r="E72" s="19"/>
      <c r="F72" s="19"/>
      <c r="G72" s="42" t="s">
        <v>20</v>
      </c>
      <c r="H72" s="42">
        <v>3294</v>
      </c>
      <c r="I72" s="42">
        <v>600</v>
      </c>
      <c r="J72" s="42"/>
      <c r="K72" s="42"/>
      <c r="L72" s="42"/>
      <c r="M72" s="42"/>
      <c r="N72" s="42"/>
      <c r="O72" s="42">
        <v>1</v>
      </c>
      <c r="P72" s="42">
        <f t="shared" ref="P72" si="38">SUM(K72:O72)</f>
        <v>1</v>
      </c>
      <c r="Q72" s="42" t="s">
        <v>40</v>
      </c>
      <c r="R72" s="42"/>
      <c r="S72" s="42"/>
      <c r="U72" s="3"/>
    </row>
    <row r="73" spans="2:21" ht="15" hidden="1" customHeight="1">
      <c r="B73" s="69"/>
      <c r="C73" s="61"/>
      <c r="D73" s="36" t="s">
        <v>18</v>
      </c>
      <c r="E73" s="19"/>
      <c r="F73" s="19"/>
      <c r="G73" s="42" t="s">
        <v>20</v>
      </c>
      <c r="H73" s="42">
        <v>3200</v>
      </c>
      <c r="I73" s="42">
        <v>900</v>
      </c>
      <c r="J73" s="42"/>
      <c r="K73" s="42"/>
      <c r="L73" s="42"/>
      <c r="M73" s="42"/>
      <c r="N73" s="42"/>
      <c r="O73" s="42">
        <v>12</v>
      </c>
      <c r="P73" s="42">
        <f t="shared" ref="P73" si="39">SUM(K73:O73)</f>
        <v>12</v>
      </c>
      <c r="Q73" s="42" t="s">
        <v>38</v>
      </c>
      <c r="R73" s="42"/>
      <c r="S73" s="42"/>
      <c r="U73" s="3"/>
    </row>
    <row r="74" spans="2:21" ht="15" hidden="1" customHeight="1">
      <c r="B74" s="69"/>
      <c r="C74" s="61"/>
      <c r="D74" s="36" t="s">
        <v>18</v>
      </c>
      <c r="E74" s="6"/>
      <c r="F74" s="6"/>
      <c r="G74" s="4" t="s">
        <v>20</v>
      </c>
      <c r="H74" s="4">
        <v>3200</v>
      </c>
      <c r="I74" s="42">
        <v>600</v>
      </c>
      <c r="J74" s="15"/>
      <c r="K74" s="15"/>
      <c r="L74" s="15"/>
      <c r="M74" s="15"/>
      <c r="N74" s="15"/>
      <c r="O74" s="15">
        <v>1</v>
      </c>
      <c r="P74" s="15">
        <f t="shared" si="0"/>
        <v>1</v>
      </c>
      <c r="Q74" s="4" t="s">
        <v>38</v>
      </c>
      <c r="R74" s="18"/>
      <c r="S74" s="18"/>
      <c r="U74" s="3"/>
    </row>
    <row r="75" spans="2:21" ht="15" hidden="1" customHeight="1">
      <c r="B75" s="24" t="s">
        <v>46</v>
      </c>
      <c r="C75" s="25"/>
      <c r="D75" s="25"/>
      <c r="E75" s="25"/>
      <c r="F75" s="25"/>
      <c r="G75" s="25"/>
      <c r="H75" s="25"/>
      <c r="I75" s="25"/>
      <c r="J75" s="23"/>
      <c r="K75" s="22">
        <f>SUM(K67:K74)</f>
        <v>5</v>
      </c>
      <c r="L75" s="22">
        <f t="shared" ref="L75:O75" si="40">SUM(L67:L74)</f>
        <v>0</v>
      </c>
      <c r="M75" s="22">
        <f t="shared" si="40"/>
        <v>5</v>
      </c>
      <c r="N75" s="22">
        <f t="shared" si="40"/>
        <v>0</v>
      </c>
      <c r="O75" s="22">
        <f t="shared" si="40"/>
        <v>42</v>
      </c>
      <c r="P75" s="13">
        <f>SUM(P67:P74)</f>
        <v>52</v>
      </c>
      <c r="Q75" s="4"/>
      <c r="R75" s="18"/>
      <c r="S75" s="18"/>
      <c r="U75" s="3"/>
    </row>
    <row r="76" spans="2:21" ht="15" hidden="1" customHeight="1">
      <c r="B76" s="68" t="s">
        <v>30</v>
      </c>
      <c r="C76" s="61">
        <v>729</v>
      </c>
      <c r="D76" s="36" t="s">
        <v>21</v>
      </c>
      <c r="E76" s="6"/>
      <c r="F76" s="6"/>
      <c r="G76" s="4" t="s">
        <v>10</v>
      </c>
      <c r="H76" s="4">
        <v>521</v>
      </c>
      <c r="I76" s="42">
        <v>900</v>
      </c>
      <c r="J76" s="15"/>
      <c r="K76" s="15"/>
      <c r="L76" s="15"/>
      <c r="M76" s="15"/>
      <c r="N76" s="15"/>
      <c r="O76" s="15">
        <v>13</v>
      </c>
      <c r="P76" s="15">
        <f t="shared" si="0"/>
        <v>13</v>
      </c>
      <c r="Q76" s="4"/>
      <c r="R76" s="18"/>
      <c r="S76" s="18"/>
      <c r="U76" s="3"/>
    </row>
    <row r="77" spans="2:21" ht="15" hidden="1" customHeight="1">
      <c r="B77" s="68"/>
      <c r="C77" s="61"/>
      <c r="D77" s="36" t="s">
        <v>21</v>
      </c>
      <c r="E77" s="16"/>
      <c r="F77" s="16"/>
      <c r="G77" s="15" t="s">
        <v>10</v>
      </c>
      <c r="H77" s="15">
        <v>2871</v>
      </c>
      <c r="I77" s="42">
        <v>900</v>
      </c>
      <c r="J77" s="15"/>
      <c r="K77" s="15"/>
      <c r="L77" s="15"/>
      <c r="M77" s="15"/>
      <c r="N77" s="15"/>
      <c r="O77" s="15">
        <v>13</v>
      </c>
      <c r="P77" s="15">
        <f t="shared" si="0"/>
        <v>13</v>
      </c>
      <c r="Q77" s="15" t="s">
        <v>40</v>
      </c>
      <c r="R77" s="18"/>
      <c r="S77" s="18"/>
      <c r="U77" s="3"/>
    </row>
    <row r="78" spans="2:21" ht="15" hidden="1" customHeight="1">
      <c r="B78" s="68"/>
      <c r="C78" s="61"/>
      <c r="D78" s="36" t="s">
        <v>21</v>
      </c>
      <c r="E78" s="6"/>
      <c r="F78" s="6"/>
      <c r="G78" s="4" t="s">
        <v>10</v>
      </c>
      <c r="H78" s="4">
        <v>3189</v>
      </c>
      <c r="I78" s="42">
        <v>900</v>
      </c>
      <c r="J78" s="15"/>
      <c r="K78" s="15"/>
      <c r="L78" s="15"/>
      <c r="M78" s="15"/>
      <c r="N78" s="15"/>
      <c r="O78" s="15">
        <v>13</v>
      </c>
      <c r="P78" s="15">
        <f t="shared" si="0"/>
        <v>13</v>
      </c>
      <c r="Q78" s="4" t="s">
        <v>38</v>
      </c>
      <c r="R78" s="18"/>
      <c r="S78" s="18"/>
      <c r="U78" s="3"/>
    </row>
    <row r="79" spans="2:21" ht="15" hidden="1" customHeight="1">
      <c r="B79" s="68"/>
      <c r="C79" s="61"/>
      <c r="D79" s="36" t="s">
        <v>21</v>
      </c>
      <c r="E79" s="6"/>
      <c r="F79" s="6"/>
      <c r="G79" s="4" t="s">
        <v>11</v>
      </c>
      <c r="H79" s="4">
        <v>4374</v>
      </c>
      <c r="I79" s="42">
        <v>900</v>
      </c>
      <c r="J79" s="15"/>
      <c r="K79" s="15"/>
      <c r="L79" s="15"/>
      <c r="M79" s="15"/>
      <c r="N79" s="15">
        <v>4</v>
      </c>
      <c r="O79" s="15">
        <v>8</v>
      </c>
      <c r="P79" s="15">
        <f t="shared" si="0"/>
        <v>12</v>
      </c>
      <c r="Q79" s="4"/>
      <c r="R79" s="18"/>
      <c r="S79" s="18"/>
      <c r="U79" s="3"/>
    </row>
    <row r="80" spans="2:21" ht="15" hidden="1" customHeight="1">
      <c r="B80" s="68"/>
      <c r="C80" s="61"/>
      <c r="D80" s="36" t="s">
        <v>21</v>
      </c>
      <c r="E80" s="19"/>
      <c r="F80" s="19"/>
      <c r="G80" s="42" t="s">
        <v>11</v>
      </c>
      <c r="H80" s="42">
        <v>4374</v>
      </c>
      <c r="I80" s="42">
        <v>600</v>
      </c>
      <c r="J80" s="42"/>
      <c r="K80" s="42"/>
      <c r="L80" s="42"/>
      <c r="M80" s="42"/>
      <c r="N80" s="42">
        <v>1</v>
      </c>
      <c r="O80" s="42"/>
      <c r="P80" s="42">
        <f t="shared" ref="P80" si="41">SUM(K80:O80)</f>
        <v>1</v>
      </c>
      <c r="Q80" s="42"/>
      <c r="R80" s="42"/>
      <c r="S80" s="42"/>
      <c r="U80" s="3"/>
    </row>
    <row r="81" spans="2:21" ht="15" hidden="1" customHeight="1">
      <c r="B81" s="68"/>
      <c r="C81" s="61"/>
      <c r="D81" s="36" t="s">
        <v>21</v>
      </c>
      <c r="E81" s="6"/>
      <c r="F81" s="6"/>
      <c r="G81" s="4" t="s">
        <v>11</v>
      </c>
      <c r="H81" s="4">
        <v>1219</v>
      </c>
      <c r="I81" s="42">
        <v>900</v>
      </c>
      <c r="J81" s="15"/>
      <c r="K81" s="15"/>
      <c r="L81" s="15"/>
      <c r="M81" s="15"/>
      <c r="N81" s="15">
        <v>4</v>
      </c>
      <c r="O81" s="15">
        <v>8</v>
      </c>
      <c r="P81" s="15">
        <f t="shared" si="0"/>
        <v>12</v>
      </c>
      <c r="Q81" s="4" t="s">
        <v>40</v>
      </c>
      <c r="R81" s="18"/>
      <c r="S81" s="18"/>
      <c r="U81" s="3"/>
    </row>
    <row r="82" spans="2:21" ht="15" hidden="1" customHeight="1">
      <c r="B82" s="68"/>
      <c r="C82" s="61"/>
      <c r="D82" s="36" t="s">
        <v>21</v>
      </c>
      <c r="E82" s="19"/>
      <c r="F82" s="19"/>
      <c r="G82" s="42" t="s">
        <v>11</v>
      </c>
      <c r="H82" s="42">
        <v>1219</v>
      </c>
      <c r="I82" s="42">
        <v>600</v>
      </c>
      <c r="J82" s="42"/>
      <c r="K82" s="42"/>
      <c r="L82" s="42"/>
      <c r="M82" s="42"/>
      <c r="N82" s="42">
        <v>1</v>
      </c>
      <c r="O82" s="42"/>
      <c r="P82" s="42">
        <f t="shared" ref="P82" si="42">SUM(K82:O82)</f>
        <v>1</v>
      </c>
      <c r="Q82" s="42" t="s">
        <v>40</v>
      </c>
      <c r="R82" s="42"/>
      <c r="S82" s="42"/>
      <c r="U82" s="3"/>
    </row>
    <row r="83" spans="2:21" ht="15" hidden="1" customHeight="1">
      <c r="B83" s="68"/>
      <c r="C83" s="61"/>
      <c r="D83" s="36" t="s">
        <v>21</v>
      </c>
      <c r="E83" s="6"/>
      <c r="F83" s="6"/>
      <c r="G83" s="4" t="s">
        <v>11</v>
      </c>
      <c r="H83" s="4">
        <v>1219</v>
      </c>
      <c r="I83" s="42">
        <v>900</v>
      </c>
      <c r="J83" s="15"/>
      <c r="K83" s="15"/>
      <c r="L83" s="15"/>
      <c r="M83" s="15"/>
      <c r="N83" s="15">
        <v>4</v>
      </c>
      <c r="O83" s="15">
        <v>8</v>
      </c>
      <c r="P83" s="15">
        <f t="shared" si="0"/>
        <v>12</v>
      </c>
      <c r="Q83" s="4" t="s">
        <v>38</v>
      </c>
      <c r="R83" s="18"/>
      <c r="S83" s="18"/>
      <c r="U83" s="3"/>
    </row>
    <row r="84" spans="2:21" ht="15" hidden="1" customHeight="1">
      <c r="B84" s="68"/>
      <c r="C84" s="61"/>
      <c r="D84" s="36" t="s">
        <v>21</v>
      </c>
      <c r="E84" s="19"/>
      <c r="F84" s="19"/>
      <c r="G84" s="42" t="s">
        <v>11</v>
      </c>
      <c r="H84" s="42">
        <v>1219</v>
      </c>
      <c r="I84" s="42">
        <v>600</v>
      </c>
      <c r="J84" s="42"/>
      <c r="K84" s="42"/>
      <c r="L84" s="42"/>
      <c r="M84" s="42"/>
      <c r="N84" s="42">
        <v>1</v>
      </c>
      <c r="O84" s="42"/>
      <c r="P84" s="42">
        <f t="shared" ref="P84" si="43">SUM(K84:O84)</f>
        <v>1</v>
      </c>
      <c r="Q84" s="42" t="s">
        <v>38</v>
      </c>
      <c r="R84" s="42"/>
      <c r="S84" s="42"/>
      <c r="U84" s="3"/>
    </row>
    <row r="85" spans="2:21" ht="15" hidden="1" customHeight="1">
      <c r="B85" s="68"/>
      <c r="C85" s="61"/>
      <c r="D85" s="36" t="s">
        <v>21</v>
      </c>
      <c r="E85" s="6"/>
      <c r="F85" s="6"/>
      <c r="G85" s="4" t="s">
        <v>12</v>
      </c>
      <c r="H85" s="4">
        <v>3116</v>
      </c>
      <c r="I85" s="42">
        <v>900</v>
      </c>
      <c r="J85" s="15"/>
      <c r="K85" s="15"/>
      <c r="L85" s="15"/>
      <c r="M85" s="15"/>
      <c r="N85" s="15">
        <v>4</v>
      </c>
      <c r="O85" s="15">
        <v>8</v>
      </c>
      <c r="P85" s="15">
        <f t="shared" si="0"/>
        <v>12</v>
      </c>
      <c r="Q85" s="4" t="s">
        <v>40</v>
      </c>
      <c r="R85" s="18"/>
      <c r="S85" s="18"/>
      <c r="U85" s="3"/>
    </row>
    <row r="86" spans="2:21" ht="15" hidden="1" customHeight="1">
      <c r="B86" s="68"/>
      <c r="C86" s="61"/>
      <c r="D86" s="36" t="s">
        <v>21</v>
      </c>
      <c r="E86" s="19"/>
      <c r="F86" s="19"/>
      <c r="G86" s="42" t="s">
        <v>12</v>
      </c>
      <c r="H86" s="42">
        <v>3116</v>
      </c>
      <c r="I86" s="42">
        <v>600</v>
      </c>
      <c r="J86" s="42"/>
      <c r="K86" s="42"/>
      <c r="L86" s="42"/>
      <c r="M86" s="42"/>
      <c r="N86" s="42">
        <v>1</v>
      </c>
      <c r="O86" s="42"/>
      <c r="P86" s="42">
        <f t="shared" ref="P86:P87" si="44">SUM(K86:O86)</f>
        <v>1</v>
      </c>
      <c r="Q86" s="42" t="s">
        <v>40</v>
      </c>
      <c r="R86" s="42"/>
      <c r="S86" s="42"/>
      <c r="U86" s="3"/>
    </row>
    <row r="87" spans="2:21" ht="15" hidden="1" customHeight="1">
      <c r="B87" s="68"/>
      <c r="C87" s="61"/>
      <c r="D87" s="36" t="s">
        <v>21</v>
      </c>
      <c r="E87" s="19"/>
      <c r="F87" s="19"/>
      <c r="G87" s="42" t="s">
        <v>12</v>
      </c>
      <c r="H87" s="42">
        <v>3110</v>
      </c>
      <c r="I87" s="42">
        <v>900</v>
      </c>
      <c r="J87" s="42"/>
      <c r="K87" s="42"/>
      <c r="L87" s="42"/>
      <c r="M87" s="42"/>
      <c r="N87" s="42">
        <v>4</v>
      </c>
      <c r="O87" s="42">
        <v>8</v>
      </c>
      <c r="P87" s="42">
        <f t="shared" si="44"/>
        <v>12</v>
      </c>
      <c r="Q87" s="42" t="s">
        <v>38</v>
      </c>
      <c r="R87" s="42"/>
      <c r="S87" s="42"/>
      <c r="U87" s="3"/>
    </row>
    <row r="88" spans="2:21" ht="15" hidden="1" customHeight="1">
      <c r="B88" s="68"/>
      <c r="C88" s="61"/>
      <c r="D88" s="36" t="s">
        <v>21</v>
      </c>
      <c r="E88" s="6"/>
      <c r="F88" s="6"/>
      <c r="G88" s="4" t="s">
        <v>12</v>
      </c>
      <c r="H88" s="4">
        <v>3110</v>
      </c>
      <c r="I88" s="42">
        <v>600</v>
      </c>
      <c r="J88" s="15"/>
      <c r="K88" s="15"/>
      <c r="L88" s="15"/>
      <c r="M88" s="15"/>
      <c r="N88" s="15">
        <v>1</v>
      </c>
      <c r="O88" s="15"/>
      <c r="P88" s="15">
        <f t="shared" si="0"/>
        <v>1</v>
      </c>
      <c r="Q88" s="4" t="s">
        <v>38</v>
      </c>
      <c r="R88" s="18"/>
      <c r="S88" s="18"/>
      <c r="U88" s="3"/>
    </row>
    <row r="89" spans="2:21" ht="15" hidden="1" customHeight="1">
      <c r="B89" s="24" t="s">
        <v>46</v>
      </c>
      <c r="C89" s="25"/>
      <c r="D89" s="25"/>
      <c r="E89" s="25"/>
      <c r="F89" s="25"/>
      <c r="G89" s="25"/>
      <c r="H89" s="25"/>
      <c r="I89" s="25"/>
      <c r="J89" s="23"/>
      <c r="K89" s="22">
        <f>SUM(K76:K88)</f>
        <v>0</v>
      </c>
      <c r="L89" s="22">
        <f t="shared" ref="L89:O89" si="45">SUM(L76:L88)</f>
        <v>0</v>
      </c>
      <c r="M89" s="22">
        <f t="shared" si="45"/>
        <v>0</v>
      </c>
      <c r="N89" s="22">
        <f t="shared" si="45"/>
        <v>25</v>
      </c>
      <c r="O89" s="22">
        <f t="shared" si="45"/>
        <v>79</v>
      </c>
      <c r="P89" s="13">
        <f>SUM(P76:P88)</f>
        <v>104</v>
      </c>
      <c r="Q89" s="4"/>
      <c r="R89" s="18"/>
      <c r="S89" s="18"/>
      <c r="U89" s="3"/>
    </row>
    <row r="90" spans="2:21" ht="15" hidden="1" customHeight="1">
      <c r="B90" s="69" t="s">
        <v>29</v>
      </c>
      <c r="C90" s="61">
        <v>435</v>
      </c>
      <c r="D90" s="36" t="s">
        <v>22</v>
      </c>
      <c r="E90" s="6"/>
      <c r="F90" s="6"/>
      <c r="G90" s="4" t="s">
        <v>8</v>
      </c>
      <c r="H90" s="4">
        <v>2780</v>
      </c>
      <c r="I90" s="42">
        <v>900</v>
      </c>
      <c r="J90" s="15"/>
      <c r="K90" s="15">
        <v>4</v>
      </c>
      <c r="L90" s="15"/>
      <c r="M90" s="15"/>
      <c r="N90" s="15">
        <v>4</v>
      </c>
      <c r="O90" s="15">
        <v>4</v>
      </c>
      <c r="P90" s="15">
        <f t="shared" si="0"/>
        <v>12</v>
      </c>
      <c r="Q90" s="15" t="s">
        <v>51</v>
      </c>
      <c r="R90" s="18"/>
      <c r="S90" s="18"/>
      <c r="U90" s="3"/>
    </row>
    <row r="91" spans="2:21" ht="15" hidden="1" customHeight="1">
      <c r="B91" s="69"/>
      <c r="C91" s="61"/>
      <c r="D91" s="36" t="s">
        <v>22</v>
      </c>
      <c r="E91" s="19"/>
      <c r="F91" s="19"/>
      <c r="G91" s="42" t="s">
        <v>8</v>
      </c>
      <c r="H91" s="42">
        <v>2780</v>
      </c>
      <c r="I91" s="42">
        <v>600</v>
      </c>
      <c r="J91" s="42"/>
      <c r="K91" s="42">
        <v>1</v>
      </c>
      <c r="L91" s="42"/>
      <c r="M91" s="42"/>
      <c r="N91" s="42"/>
      <c r="O91" s="42"/>
      <c r="P91" s="42">
        <f t="shared" ref="P91" si="46">SUM(K91:O91)</f>
        <v>1</v>
      </c>
      <c r="Q91" s="42" t="s">
        <v>51</v>
      </c>
      <c r="R91" s="42"/>
      <c r="S91" s="42"/>
      <c r="U91" s="3"/>
    </row>
    <row r="92" spans="2:21" ht="15" hidden="1" customHeight="1">
      <c r="B92" s="69"/>
      <c r="C92" s="61"/>
      <c r="D92" s="36" t="s">
        <v>22</v>
      </c>
      <c r="E92" s="6"/>
      <c r="F92" s="6"/>
      <c r="G92" s="4" t="s">
        <v>8</v>
      </c>
      <c r="H92" s="4">
        <v>2704</v>
      </c>
      <c r="I92" s="42">
        <v>900</v>
      </c>
      <c r="J92" s="15"/>
      <c r="K92" s="15">
        <v>4</v>
      </c>
      <c r="L92" s="15"/>
      <c r="M92" s="15"/>
      <c r="N92" s="15">
        <v>4</v>
      </c>
      <c r="O92" s="15">
        <v>4</v>
      </c>
      <c r="P92" s="15">
        <f t="shared" si="0"/>
        <v>12</v>
      </c>
      <c r="Q92" s="15" t="s">
        <v>52</v>
      </c>
      <c r="R92" s="18"/>
      <c r="S92" s="18"/>
      <c r="U92" s="3"/>
    </row>
    <row r="93" spans="2:21" ht="15" hidden="1" customHeight="1">
      <c r="B93" s="69"/>
      <c r="C93" s="61"/>
      <c r="D93" s="36" t="s">
        <v>22</v>
      </c>
      <c r="E93" s="19"/>
      <c r="F93" s="19"/>
      <c r="G93" s="42" t="s">
        <v>8</v>
      </c>
      <c r="H93" s="42">
        <v>2704</v>
      </c>
      <c r="I93" s="42">
        <v>600</v>
      </c>
      <c r="J93" s="42"/>
      <c r="K93" s="42">
        <v>1</v>
      </c>
      <c r="L93" s="42"/>
      <c r="M93" s="42"/>
      <c r="N93" s="42"/>
      <c r="O93" s="42"/>
      <c r="P93" s="42">
        <f t="shared" ref="P93" si="47">SUM(K93:O93)</f>
        <v>1</v>
      </c>
      <c r="Q93" s="42" t="s">
        <v>52</v>
      </c>
      <c r="R93" s="42"/>
      <c r="S93" s="42"/>
      <c r="U93" s="3"/>
    </row>
    <row r="94" spans="2:21" ht="15" hidden="1" customHeight="1">
      <c r="B94" s="69"/>
      <c r="C94" s="61"/>
      <c r="D94" s="36" t="s">
        <v>22</v>
      </c>
      <c r="E94" s="6"/>
      <c r="F94" s="6"/>
      <c r="G94" s="4" t="s">
        <v>23</v>
      </c>
      <c r="H94" s="4">
        <v>2920</v>
      </c>
      <c r="I94" s="42">
        <v>900</v>
      </c>
      <c r="J94" s="15"/>
      <c r="K94" s="15">
        <v>4</v>
      </c>
      <c r="L94" s="15"/>
      <c r="M94" s="15"/>
      <c r="N94" s="15"/>
      <c r="O94" s="15">
        <v>8</v>
      </c>
      <c r="P94" s="15">
        <f t="shared" ref="P94" si="48">SUM(K94:O94)</f>
        <v>12</v>
      </c>
      <c r="Q94" s="4" t="s">
        <v>40</v>
      </c>
      <c r="R94" s="18"/>
      <c r="S94" s="18"/>
      <c r="U94" s="3"/>
    </row>
    <row r="95" spans="2:21" ht="15" hidden="1" customHeight="1">
      <c r="B95" s="69"/>
      <c r="C95" s="61"/>
      <c r="D95" s="36" t="s">
        <v>22</v>
      </c>
      <c r="E95" s="19"/>
      <c r="F95" s="19"/>
      <c r="G95" s="42" t="s">
        <v>23</v>
      </c>
      <c r="H95" s="42">
        <v>2920</v>
      </c>
      <c r="I95" s="42">
        <v>600</v>
      </c>
      <c r="J95" s="42"/>
      <c r="K95" s="42">
        <v>1</v>
      </c>
      <c r="L95" s="42"/>
      <c r="M95" s="42"/>
      <c r="N95" s="42"/>
      <c r="O95" s="42"/>
      <c r="P95" s="42">
        <f t="shared" ref="P95:P96" si="49">SUM(K95:O95)</f>
        <v>1</v>
      </c>
      <c r="Q95" s="42" t="s">
        <v>40</v>
      </c>
      <c r="R95" s="42"/>
      <c r="S95" s="42"/>
      <c r="U95" s="3"/>
    </row>
    <row r="96" spans="2:21" ht="15" hidden="1" customHeight="1">
      <c r="B96" s="69"/>
      <c r="C96" s="61"/>
      <c r="D96" s="36" t="s">
        <v>22</v>
      </c>
      <c r="E96" s="19"/>
      <c r="F96" s="19"/>
      <c r="G96" s="42" t="s">
        <v>23</v>
      </c>
      <c r="H96" s="42">
        <v>3292</v>
      </c>
      <c r="I96" s="42">
        <v>900</v>
      </c>
      <c r="J96" s="42"/>
      <c r="K96" s="42">
        <v>4</v>
      </c>
      <c r="L96" s="42"/>
      <c r="M96" s="42"/>
      <c r="N96" s="42"/>
      <c r="O96" s="42">
        <v>8</v>
      </c>
      <c r="P96" s="42">
        <f t="shared" si="49"/>
        <v>12</v>
      </c>
      <c r="Q96" s="42" t="s">
        <v>38</v>
      </c>
      <c r="R96" s="42"/>
      <c r="S96" s="42"/>
      <c r="U96" s="3"/>
    </row>
    <row r="97" spans="2:21" ht="15" hidden="1" customHeight="1">
      <c r="B97" s="69"/>
      <c r="C97" s="61"/>
      <c r="D97" s="36" t="s">
        <v>22</v>
      </c>
      <c r="E97" s="6"/>
      <c r="F97" s="6"/>
      <c r="G97" s="4" t="s">
        <v>23</v>
      </c>
      <c r="H97" s="4">
        <v>3292</v>
      </c>
      <c r="I97" s="42">
        <v>600</v>
      </c>
      <c r="J97" s="15"/>
      <c r="K97" s="15">
        <v>1</v>
      </c>
      <c r="L97" s="15"/>
      <c r="M97" s="15"/>
      <c r="N97" s="15"/>
      <c r="O97" s="15"/>
      <c r="P97" s="15">
        <f t="shared" si="0"/>
        <v>1</v>
      </c>
      <c r="Q97" s="4" t="s">
        <v>38</v>
      </c>
      <c r="R97" s="18"/>
      <c r="S97" s="18"/>
      <c r="U97" s="3"/>
    </row>
    <row r="98" spans="2:21" ht="15" hidden="1" customHeight="1">
      <c r="B98" s="24" t="s">
        <v>46</v>
      </c>
      <c r="C98" s="25"/>
      <c r="D98" s="25"/>
      <c r="E98" s="25"/>
      <c r="F98" s="25"/>
      <c r="G98" s="25"/>
      <c r="H98" s="25"/>
      <c r="I98" s="25"/>
      <c r="J98" s="23"/>
      <c r="K98" s="22">
        <f>SUM(K90:K97)</f>
        <v>20</v>
      </c>
      <c r="L98" s="22">
        <f t="shared" ref="L98:O98" si="50">SUM(L90:L97)</f>
        <v>0</v>
      </c>
      <c r="M98" s="22">
        <f t="shared" si="50"/>
        <v>0</v>
      </c>
      <c r="N98" s="22">
        <f t="shared" si="50"/>
        <v>8</v>
      </c>
      <c r="O98" s="22">
        <f t="shared" si="50"/>
        <v>24</v>
      </c>
      <c r="P98" s="13">
        <f>SUM(P90:P97)</f>
        <v>52</v>
      </c>
      <c r="Q98" s="4"/>
      <c r="R98" s="18"/>
      <c r="S98" s="18"/>
      <c r="U98" s="3"/>
    </row>
    <row r="99" spans="2:21" ht="15" hidden="1" customHeight="1">
      <c r="B99" s="68" t="s">
        <v>30</v>
      </c>
      <c r="C99" s="61">
        <v>942</v>
      </c>
      <c r="D99" s="36" t="s">
        <v>24</v>
      </c>
      <c r="E99" s="6"/>
      <c r="F99" s="6"/>
      <c r="G99" s="4" t="s">
        <v>8</v>
      </c>
      <c r="H99" s="4">
        <v>2792</v>
      </c>
      <c r="I99" s="42">
        <v>900</v>
      </c>
      <c r="J99" s="15"/>
      <c r="K99" s="15"/>
      <c r="L99" s="15"/>
      <c r="M99" s="15"/>
      <c r="N99" s="15"/>
      <c r="O99" s="15">
        <v>12</v>
      </c>
      <c r="P99" s="15">
        <f t="shared" ref="P99:P116" si="51">SUM(K99:O99)</f>
        <v>12</v>
      </c>
      <c r="Q99" s="4"/>
      <c r="R99" s="18"/>
      <c r="S99" s="18"/>
      <c r="U99" s="3"/>
    </row>
    <row r="100" spans="2:21" ht="15" hidden="1" customHeight="1">
      <c r="B100" s="68"/>
      <c r="C100" s="61"/>
      <c r="D100" s="36" t="s">
        <v>24</v>
      </c>
      <c r="E100" s="19"/>
      <c r="F100" s="19"/>
      <c r="G100" s="42" t="s">
        <v>8</v>
      </c>
      <c r="H100" s="42">
        <v>2792</v>
      </c>
      <c r="I100" s="42">
        <v>600</v>
      </c>
      <c r="J100" s="42"/>
      <c r="K100" s="42"/>
      <c r="L100" s="42"/>
      <c r="M100" s="42"/>
      <c r="N100" s="42"/>
      <c r="O100" s="42">
        <v>1</v>
      </c>
      <c r="P100" s="42">
        <f t="shared" ref="P100" si="52">SUM(K100:O100)</f>
        <v>1</v>
      </c>
      <c r="Q100" s="42"/>
      <c r="R100" s="42"/>
      <c r="S100" s="42"/>
      <c r="U100" s="3"/>
    </row>
    <row r="101" spans="2:21" ht="15" hidden="1" customHeight="1">
      <c r="B101" s="68"/>
      <c r="C101" s="61"/>
      <c r="D101" s="36" t="s">
        <v>24</v>
      </c>
      <c r="E101" s="6"/>
      <c r="F101" s="6"/>
      <c r="G101" s="4" t="s">
        <v>27</v>
      </c>
      <c r="H101" s="4">
        <v>2412</v>
      </c>
      <c r="I101" s="42">
        <v>900</v>
      </c>
      <c r="J101" s="15"/>
      <c r="K101" s="15">
        <v>4</v>
      </c>
      <c r="L101" s="15"/>
      <c r="M101" s="15"/>
      <c r="N101" s="15">
        <v>4</v>
      </c>
      <c r="O101" s="15">
        <v>4</v>
      </c>
      <c r="P101" s="15">
        <f t="shared" si="51"/>
        <v>12</v>
      </c>
      <c r="Q101" s="4"/>
      <c r="R101" s="18"/>
      <c r="S101" s="18"/>
      <c r="U101" s="3"/>
    </row>
    <row r="102" spans="2:21" ht="15" hidden="1" customHeight="1">
      <c r="B102" s="68"/>
      <c r="C102" s="61"/>
      <c r="D102" s="36" t="s">
        <v>24</v>
      </c>
      <c r="E102" s="19"/>
      <c r="F102" s="19"/>
      <c r="G102" s="42" t="s">
        <v>27</v>
      </c>
      <c r="H102" s="42">
        <v>2412</v>
      </c>
      <c r="I102" s="42">
        <v>600</v>
      </c>
      <c r="J102" s="42"/>
      <c r="K102" s="42">
        <v>1</v>
      </c>
      <c r="L102" s="42"/>
      <c r="M102" s="42"/>
      <c r="N102" s="42"/>
      <c r="O102" s="42"/>
      <c r="P102" s="42">
        <f t="shared" ref="P102" si="53">SUM(K102:O102)</f>
        <v>1</v>
      </c>
      <c r="Q102" s="42"/>
      <c r="R102" s="42"/>
      <c r="S102" s="42"/>
      <c r="U102" s="3"/>
    </row>
    <row r="103" spans="2:21" ht="15" hidden="1" customHeight="1">
      <c r="B103" s="68"/>
      <c r="C103" s="61"/>
      <c r="D103" s="36" t="s">
        <v>24</v>
      </c>
      <c r="E103" s="6"/>
      <c r="F103" s="6"/>
      <c r="G103" s="4" t="s">
        <v>28</v>
      </c>
      <c r="H103" s="4">
        <v>3346</v>
      </c>
      <c r="I103" s="42">
        <v>900</v>
      </c>
      <c r="J103" s="15"/>
      <c r="K103" s="15"/>
      <c r="L103" s="15">
        <v>4</v>
      </c>
      <c r="M103" s="15"/>
      <c r="N103" s="15"/>
      <c r="O103" s="15">
        <v>8</v>
      </c>
      <c r="P103" s="15">
        <f t="shared" si="51"/>
        <v>12</v>
      </c>
      <c r="Q103" s="4" t="s">
        <v>40</v>
      </c>
      <c r="R103" s="18"/>
      <c r="S103" s="18"/>
      <c r="U103" s="3"/>
    </row>
    <row r="104" spans="2:21" ht="15" hidden="1" customHeight="1">
      <c r="B104" s="68"/>
      <c r="C104" s="61"/>
      <c r="D104" s="36" t="s">
        <v>24</v>
      </c>
      <c r="E104" s="19"/>
      <c r="F104" s="19"/>
      <c r="G104" s="42" t="s">
        <v>28</v>
      </c>
      <c r="H104" s="42">
        <v>3346</v>
      </c>
      <c r="I104" s="42">
        <v>600</v>
      </c>
      <c r="J104" s="42"/>
      <c r="K104" s="42"/>
      <c r="L104" s="42">
        <v>1</v>
      </c>
      <c r="M104" s="42"/>
      <c r="N104" s="42"/>
      <c r="O104" s="42"/>
      <c r="P104" s="42">
        <f t="shared" ref="P104" si="54">SUM(K104:O104)</f>
        <v>1</v>
      </c>
      <c r="Q104" s="42" t="s">
        <v>40</v>
      </c>
      <c r="R104" s="42"/>
      <c r="S104" s="42"/>
      <c r="U104" s="3"/>
    </row>
    <row r="105" spans="2:21" ht="15" hidden="1" customHeight="1">
      <c r="B105" s="68"/>
      <c r="C105" s="61"/>
      <c r="D105" s="36" t="s">
        <v>24</v>
      </c>
      <c r="E105" s="6"/>
      <c r="F105" s="6"/>
      <c r="G105" s="4" t="s">
        <v>28</v>
      </c>
      <c r="H105" s="4">
        <v>3562</v>
      </c>
      <c r="I105" s="42">
        <v>900</v>
      </c>
      <c r="J105" s="15"/>
      <c r="K105" s="15"/>
      <c r="L105" s="15">
        <v>4</v>
      </c>
      <c r="M105" s="15"/>
      <c r="N105" s="15"/>
      <c r="O105" s="15">
        <v>8</v>
      </c>
      <c r="P105" s="15">
        <f t="shared" ref="P105" si="55">SUM(K105:O105)</f>
        <v>12</v>
      </c>
      <c r="Q105" s="4" t="s">
        <v>38</v>
      </c>
      <c r="R105" s="18"/>
      <c r="S105" s="18"/>
      <c r="U105" s="3"/>
    </row>
    <row r="106" spans="2:21" ht="15" hidden="1" customHeight="1">
      <c r="B106" s="68"/>
      <c r="C106" s="61"/>
      <c r="D106" s="36" t="s">
        <v>24</v>
      </c>
      <c r="E106" s="19"/>
      <c r="F106" s="19"/>
      <c r="G106" s="42" t="s">
        <v>28</v>
      </c>
      <c r="H106" s="42">
        <v>3562</v>
      </c>
      <c r="I106" s="42">
        <v>600</v>
      </c>
      <c r="J106" s="42"/>
      <c r="K106" s="42"/>
      <c r="L106" s="42">
        <v>1</v>
      </c>
      <c r="M106" s="42"/>
      <c r="N106" s="42"/>
      <c r="O106" s="42"/>
      <c r="P106" s="42">
        <f t="shared" ref="P106" si="56">SUM(K106:O106)</f>
        <v>1</v>
      </c>
      <c r="Q106" s="42" t="s">
        <v>38</v>
      </c>
      <c r="R106" s="42"/>
      <c r="S106" s="42"/>
      <c r="U106" s="3"/>
    </row>
    <row r="107" spans="2:21" ht="15" hidden="1" customHeight="1">
      <c r="B107" s="68"/>
      <c r="C107" s="61"/>
      <c r="D107" s="36" t="s">
        <v>24</v>
      </c>
      <c r="E107" s="6"/>
      <c r="F107" s="6"/>
      <c r="G107" s="4" t="s">
        <v>28</v>
      </c>
      <c r="H107" s="4">
        <v>1075</v>
      </c>
      <c r="I107" s="42">
        <v>900</v>
      </c>
      <c r="J107" s="15"/>
      <c r="K107" s="15"/>
      <c r="L107" s="15">
        <v>4</v>
      </c>
      <c r="M107" s="15"/>
      <c r="N107" s="15"/>
      <c r="O107" s="15">
        <v>8</v>
      </c>
      <c r="P107" s="15">
        <f t="shared" si="51"/>
        <v>12</v>
      </c>
      <c r="Q107" s="4"/>
      <c r="R107" s="18"/>
      <c r="S107" s="18"/>
      <c r="U107" s="3"/>
    </row>
    <row r="108" spans="2:21" ht="15" hidden="1" customHeight="1">
      <c r="B108" s="68"/>
      <c r="C108" s="61"/>
      <c r="D108" s="36" t="s">
        <v>24</v>
      </c>
      <c r="E108" s="19"/>
      <c r="F108" s="19"/>
      <c r="G108" s="42" t="s">
        <v>28</v>
      </c>
      <c r="H108" s="42">
        <v>1075</v>
      </c>
      <c r="I108" s="42">
        <v>600</v>
      </c>
      <c r="J108" s="42"/>
      <c r="K108" s="42"/>
      <c r="L108" s="42">
        <v>1</v>
      </c>
      <c r="M108" s="42"/>
      <c r="N108" s="42"/>
      <c r="O108" s="42"/>
      <c r="P108" s="42">
        <f t="shared" ref="P108" si="57">SUM(K108:O108)</f>
        <v>1</v>
      </c>
      <c r="Q108" s="42"/>
      <c r="R108" s="42"/>
      <c r="S108" s="42"/>
      <c r="U108" s="3"/>
    </row>
    <row r="109" spans="2:21" ht="15" hidden="1" customHeight="1">
      <c r="B109" s="68"/>
      <c r="C109" s="61"/>
      <c r="D109" s="36" t="s">
        <v>24</v>
      </c>
      <c r="E109" s="6"/>
      <c r="F109" s="19"/>
      <c r="G109" s="4" t="s">
        <v>25</v>
      </c>
      <c r="H109" s="4">
        <v>2934</v>
      </c>
      <c r="I109" s="42">
        <v>900</v>
      </c>
      <c r="J109" s="15"/>
      <c r="K109" s="15"/>
      <c r="L109" s="15">
        <v>4</v>
      </c>
      <c r="M109" s="15"/>
      <c r="N109" s="15"/>
      <c r="O109" s="15">
        <v>8</v>
      </c>
      <c r="P109" s="15">
        <f t="shared" si="51"/>
        <v>12</v>
      </c>
      <c r="Q109" s="4" t="s">
        <v>40</v>
      </c>
      <c r="R109" s="18"/>
      <c r="S109" s="18"/>
      <c r="U109" s="3"/>
    </row>
    <row r="110" spans="2:21" ht="15" hidden="1" customHeight="1">
      <c r="B110" s="68"/>
      <c r="C110" s="61"/>
      <c r="D110" s="36" t="s">
        <v>24</v>
      </c>
      <c r="E110" s="19"/>
      <c r="F110" s="19"/>
      <c r="G110" s="42" t="s">
        <v>25</v>
      </c>
      <c r="H110" s="42">
        <v>2934</v>
      </c>
      <c r="I110" s="42">
        <v>600</v>
      </c>
      <c r="J110" s="42"/>
      <c r="K110" s="42"/>
      <c r="L110" s="42">
        <v>1</v>
      </c>
      <c r="M110" s="42"/>
      <c r="N110" s="42"/>
      <c r="O110" s="42"/>
      <c r="P110" s="42">
        <f t="shared" ref="P110" si="58">SUM(K110:O110)</f>
        <v>1</v>
      </c>
      <c r="Q110" s="42" t="s">
        <v>40</v>
      </c>
      <c r="R110" s="42"/>
      <c r="S110" s="42"/>
      <c r="U110" s="3"/>
    </row>
    <row r="111" spans="2:21" ht="15" hidden="1" customHeight="1">
      <c r="B111" s="68"/>
      <c r="C111" s="61"/>
      <c r="D111" s="36" t="s">
        <v>24</v>
      </c>
      <c r="E111" s="6"/>
      <c r="F111" s="19"/>
      <c r="G111" s="4" t="s">
        <v>25</v>
      </c>
      <c r="H111" s="4">
        <v>2968</v>
      </c>
      <c r="I111" s="42">
        <v>900</v>
      </c>
      <c r="J111" s="15"/>
      <c r="K111" s="15"/>
      <c r="L111" s="15">
        <v>4</v>
      </c>
      <c r="M111" s="15"/>
      <c r="N111" s="15"/>
      <c r="O111" s="15">
        <v>8</v>
      </c>
      <c r="P111" s="15">
        <f t="shared" ref="P111" si="59">SUM(K111:O111)</f>
        <v>12</v>
      </c>
      <c r="Q111" s="4" t="s">
        <v>38</v>
      </c>
      <c r="R111" s="18"/>
      <c r="S111" s="18"/>
      <c r="U111" s="3"/>
    </row>
    <row r="112" spans="2:21" ht="15" hidden="1" customHeight="1">
      <c r="B112" s="68"/>
      <c r="C112" s="61"/>
      <c r="D112" s="36" t="s">
        <v>24</v>
      </c>
      <c r="E112" s="19"/>
      <c r="F112" s="19"/>
      <c r="G112" s="42" t="s">
        <v>25</v>
      </c>
      <c r="H112" s="42">
        <v>2968</v>
      </c>
      <c r="I112" s="42">
        <v>600</v>
      </c>
      <c r="J112" s="42"/>
      <c r="K112" s="42"/>
      <c r="L112" s="42">
        <v>1</v>
      </c>
      <c r="M112" s="42"/>
      <c r="N112" s="42"/>
      <c r="O112" s="42"/>
      <c r="P112" s="42">
        <f t="shared" ref="P112" si="60">SUM(K112:O112)</f>
        <v>1</v>
      </c>
      <c r="Q112" s="42" t="s">
        <v>38</v>
      </c>
      <c r="R112" s="42"/>
      <c r="S112" s="42"/>
      <c r="U112" s="3"/>
    </row>
    <row r="113" spans="2:21" ht="15" hidden="1" customHeight="1">
      <c r="B113" s="68"/>
      <c r="C113" s="61"/>
      <c r="D113" s="36" t="s">
        <v>24</v>
      </c>
      <c r="E113" s="6"/>
      <c r="F113" s="6"/>
      <c r="G113" s="4" t="s">
        <v>26</v>
      </c>
      <c r="H113" s="4">
        <v>3282</v>
      </c>
      <c r="I113" s="42">
        <v>900</v>
      </c>
      <c r="J113" s="15"/>
      <c r="K113" s="15"/>
      <c r="L113" s="15">
        <v>4</v>
      </c>
      <c r="M113" s="15"/>
      <c r="N113" s="15"/>
      <c r="O113" s="15">
        <v>8</v>
      </c>
      <c r="P113" s="15">
        <f t="shared" si="51"/>
        <v>12</v>
      </c>
      <c r="Q113" s="4"/>
      <c r="R113" s="18"/>
      <c r="S113" s="18"/>
      <c r="U113" s="3"/>
    </row>
    <row r="114" spans="2:21" ht="15" hidden="1" customHeight="1">
      <c r="B114" s="68"/>
      <c r="C114" s="61"/>
      <c r="D114" s="36" t="s">
        <v>24</v>
      </c>
      <c r="E114" s="19"/>
      <c r="F114" s="19"/>
      <c r="G114" s="42" t="s">
        <v>26</v>
      </c>
      <c r="H114" s="42">
        <v>3282</v>
      </c>
      <c r="I114" s="42">
        <v>600</v>
      </c>
      <c r="J114" s="42"/>
      <c r="K114" s="42"/>
      <c r="L114" s="42">
        <v>1</v>
      </c>
      <c r="M114" s="42"/>
      <c r="N114" s="42"/>
      <c r="O114" s="42"/>
      <c r="P114" s="42">
        <f t="shared" ref="P114:P115" si="61">SUM(K114:O114)</f>
        <v>1</v>
      </c>
      <c r="Q114" s="42"/>
      <c r="R114" s="42"/>
      <c r="S114" s="42"/>
      <c r="U114" s="3"/>
    </row>
    <row r="115" spans="2:21" ht="15" hidden="1" customHeight="1">
      <c r="B115" s="68"/>
      <c r="C115" s="61"/>
      <c r="D115" s="36" t="s">
        <v>24</v>
      </c>
      <c r="E115" s="19"/>
      <c r="F115" s="19"/>
      <c r="G115" s="42" t="s">
        <v>6</v>
      </c>
      <c r="H115" s="42">
        <v>2722</v>
      </c>
      <c r="I115" s="42">
        <v>900</v>
      </c>
      <c r="J115" s="42"/>
      <c r="K115" s="42">
        <v>4</v>
      </c>
      <c r="L115" s="42"/>
      <c r="M115" s="42"/>
      <c r="N115" s="42">
        <v>4</v>
      </c>
      <c r="O115" s="42">
        <v>4</v>
      </c>
      <c r="P115" s="42">
        <f t="shared" si="61"/>
        <v>12</v>
      </c>
      <c r="Q115" s="42"/>
      <c r="R115" s="42"/>
      <c r="S115" s="42"/>
      <c r="U115" s="3"/>
    </row>
    <row r="116" spans="2:21" ht="15" hidden="1" customHeight="1">
      <c r="B116" s="68"/>
      <c r="C116" s="61"/>
      <c r="D116" s="36" t="s">
        <v>24</v>
      </c>
      <c r="E116" s="6"/>
      <c r="F116" s="6"/>
      <c r="G116" s="4" t="s">
        <v>6</v>
      </c>
      <c r="H116" s="4">
        <v>2722</v>
      </c>
      <c r="I116" s="42">
        <v>600</v>
      </c>
      <c r="J116" s="15"/>
      <c r="K116" s="15">
        <v>1</v>
      </c>
      <c r="L116" s="15"/>
      <c r="M116" s="15"/>
      <c r="N116" s="15"/>
      <c r="O116" s="15"/>
      <c r="P116" s="15">
        <f t="shared" si="51"/>
        <v>1</v>
      </c>
      <c r="Q116" s="4"/>
      <c r="R116" s="18"/>
      <c r="S116" s="18"/>
      <c r="U116" s="3"/>
    </row>
    <row r="117" spans="2:21" ht="15" hidden="1" customHeight="1">
      <c r="B117" s="24" t="s">
        <v>46</v>
      </c>
      <c r="C117" s="25"/>
      <c r="D117" s="25"/>
      <c r="E117" s="25"/>
      <c r="F117" s="25"/>
      <c r="G117" s="25"/>
      <c r="H117" s="25"/>
      <c r="I117" s="25"/>
      <c r="J117" s="23"/>
      <c r="K117" s="22">
        <f>SUM(K99:K116)</f>
        <v>10</v>
      </c>
      <c r="L117" s="22">
        <f t="shared" ref="L117:O117" si="62">SUM(L99:L116)</f>
        <v>30</v>
      </c>
      <c r="M117" s="22">
        <f t="shared" si="62"/>
        <v>0</v>
      </c>
      <c r="N117" s="22">
        <f t="shared" si="62"/>
        <v>8</v>
      </c>
      <c r="O117" s="22">
        <f t="shared" si="62"/>
        <v>69</v>
      </c>
      <c r="P117" s="13">
        <f>SUM(P99:P116)</f>
        <v>117</v>
      </c>
      <c r="Q117" s="4"/>
      <c r="R117" s="18"/>
      <c r="S117" s="18"/>
      <c r="U117" s="3"/>
    </row>
    <row r="118" spans="2:21" ht="15" hidden="1" customHeight="1">
      <c r="B118" s="14"/>
      <c r="C118" s="14"/>
      <c r="D118" s="14"/>
      <c r="E118" s="14"/>
      <c r="F118" s="14"/>
      <c r="G118" s="14"/>
      <c r="H118" s="14"/>
      <c r="I118" s="14"/>
      <c r="J118" s="14"/>
      <c r="K118" s="30">
        <f t="shared" ref="K118:P118" si="63">SUM(K117,K98,K89,K75,K66,K57,K48,K31,K22)</f>
        <v>93</v>
      </c>
      <c r="L118" s="30">
        <f t="shared" si="63"/>
        <v>58</v>
      </c>
      <c r="M118" s="30">
        <f t="shared" si="63"/>
        <v>20</v>
      </c>
      <c r="N118" s="30">
        <f t="shared" si="63"/>
        <v>92</v>
      </c>
      <c r="O118" s="30">
        <f t="shared" si="63"/>
        <v>421</v>
      </c>
      <c r="P118" s="27">
        <f t="shared" si="63"/>
        <v>684</v>
      </c>
      <c r="Q118" s="4"/>
      <c r="R118" s="18"/>
      <c r="S118" s="18"/>
    </row>
    <row r="119" spans="2:21" ht="15" hidden="1" customHeight="1"/>
    <row r="120" spans="2:21" ht="15" hidden="1" customHeight="1"/>
    <row r="121" spans="2:21" ht="15" hidden="1" customHeight="1">
      <c r="J121" s="45"/>
      <c r="L121" s="45">
        <f>F121*G121*I121/1000000</f>
        <v>0</v>
      </c>
    </row>
    <row r="122" spans="2:21" ht="15" customHeight="1">
      <c r="B122" s="64" t="s">
        <v>157</v>
      </c>
      <c r="C122" s="65"/>
      <c r="D122" s="65"/>
      <c r="E122" s="65"/>
      <c r="F122" s="65"/>
      <c r="G122" s="66"/>
      <c r="H122" s="44"/>
      <c r="I122" s="61" t="s">
        <v>212</v>
      </c>
      <c r="J122" s="61"/>
      <c r="K122" s="61"/>
      <c r="L122" s="61" t="s">
        <v>213</v>
      </c>
      <c r="M122" s="61"/>
      <c r="N122" s="61"/>
      <c r="O122" s="62"/>
      <c r="P122" s="63"/>
    </row>
    <row r="123" spans="2:21">
      <c r="B123" s="18"/>
      <c r="C123" s="18" t="s">
        <v>48</v>
      </c>
      <c r="D123" s="18" t="s">
        <v>47</v>
      </c>
      <c r="E123" s="18" t="s">
        <v>34</v>
      </c>
      <c r="F123" s="43" t="s">
        <v>35</v>
      </c>
      <c r="G123" s="18" t="s">
        <v>36</v>
      </c>
      <c r="H123" s="18" t="s">
        <v>49</v>
      </c>
      <c r="I123" s="43" t="s">
        <v>211</v>
      </c>
      <c r="J123" s="43" t="s">
        <v>54</v>
      </c>
      <c r="K123" s="33" t="s">
        <v>55</v>
      </c>
      <c r="L123" s="43"/>
      <c r="M123" s="12"/>
      <c r="N123" s="12"/>
      <c r="O123" s="18"/>
      <c r="P123" s="18"/>
    </row>
    <row r="124" spans="2:21" ht="15" customHeight="1">
      <c r="B124" s="40" t="s">
        <v>159</v>
      </c>
      <c r="C124" s="18" t="s">
        <v>24</v>
      </c>
      <c r="D124" s="38" t="s">
        <v>56</v>
      </c>
      <c r="E124" s="18">
        <f>H101</f>
        <v>2412</v>
      </c>
      <c r="F124" s="43">
        <f>I101</f>
        <v>900</v>
      </c>
      <c r="G124" s="18">
        <f>K101</f>
        <v>4</v>
      </c>
      <c r="H124" s="18" t="str">
        <f>G101</f>
        <v>ОЛ-6</v>
      </c>
      <c r="I124" s="43">
        <v>100</v>
      </c>
      <c r="J124" s="45">
        <f>F124*G124*I124*2/1000000</f>
        <v>0.72</v>
      </c>
      <c r="K124" s="53"/>
      <c r="L124" s="43"/>
      <c r="M124" s="45"/>
      <c r="N124" s="34"/>
      <c r="O124" s="18"/>
      <c r="P124" s="14"/>
    </row>
    <row r="125" spans="2:21" ht="15" customHeight="1">
      <c r="B125" s="40" t="s">
        <v>159</v>
      </c>
      <c r="C125" s="42" t="s">
        <v>24</v>
      </c>
      <c r="D125" s="42" t="s">
        <v>165</v>
      </c>
      <c r="E125" s="42">
        <f>H102</f>
        <v>2412</v>
      </c>
      <c r="F125" s="43">
        <f>I102</f>
        <v>600</v>
      </c>
      <c r="G125" s="42">
        <f>K102</f>
        <v>1</v>
      </c>
      <c r="H125" s="42" t="str">
        <f>G102</f>
        <v>ОЛ-6</v>
      </c>
      <c r="I125" s="43">
        <v>100</v>
      </c>
      <c r="J125" s="45">
        <f t="shared" ref="J125:J176" si="64">F125*G125*I125*2/1000000</f>
        <v>0.12</v>
      </c>
      <c r="K125" s="34"/>
      <c r="L125" s="42"/>
      <c r="M125" s="45"/>
      <c r="N125" s="34"/>
      <c r="O125" s="42"/>
      <c r="P125" s="14"/>
    </row>
    <row r="126" spans="2:21" ht="15" customHeight="1">
      <c r="B126" s="40" t="s">
        <v>159</v>
      </c>
      <c r="C126" s="18" t="str">
        <f>D49</f>
        <v>Секция 4</v>
      </c>
      <c r="D126" s="38" t="s">
        <v>58</v>
      </c>
      <c r="E126" s="18">
        <f>H51</f>
        <v>2630</v>
      </c>
      <c r="F126" s="43">
        <f>I51</f>
        <v>900</v>
      </c>
      <c r="G126" s="18">
        <f>K51</f>
        <v>4</v>
      </c>
      <c r="H126" s="18" t="str">
        <f>G51</f>
        <v>ОЛ-18</v>
      </c>
      <c r="I126" s="43">
        <v>100</v>
      </c>
      <c r="J126" s="45">
        <f t="shared" si="64"/>
        <v>0.72</v>
      </c>
      <c r="K126" s="29"/>
      <c r="L126" s="29"/>
      <c r="M126" s="46"/>
      <c r="N126" s="46"/>
      <c r="O126" s="29"/>
      <c r="P126" s="14"/>
    </row>
    <row r="127" spans="2:21" ht="15" customHeight="1">
      <c r="B127" s="40" t="s">
        <v>159</v>
      </c>
      <c r="C127" s="42" t="str">
        <f>D50</f>
        <v>Секция 4</v>
      </c>
      <c r="D127" s="42" t="s">
        <v>174</v>
      </c>
      <c r="E127" s="42">
        <f>H52</f>
        <v>2630</v>
      </c>
      <c r="F127" s="43">
        <f>I52</f>
        <v>600</v>
      </c>
      <c r="G127" s="42">
        <f>K52</f>
        <v>1</v>
      </c>
      <c r="H127" s="42" t="str">
        <f>G52</f>
        <v>ОЛ-18</v>
      </c>
      <c r="I127" s="43">
        <v>100</v>
      </c>
      <c r="J127" s="45">
        <f t="shared" si="64"/>
        <v>0.12</v>
      </c>
      <c r="K127" s="29"/>
      <c r="L127" s="29"/>
      <c r="M127" s="46"/>
      <c r="N127" s="46"/>
      <c r="O127" s="29"/>
      <c r="P127" s="14"/>
    </row>
    <row r="128" spans="2:21" ht="15" customHeight="1">
      <c r="B128" s="40" t="s">
        <v>159</v>
      </c>
      <c r="C128" s="18" t="str">
        <f>D23</f>
        <v>Секция 2</v>
      </c>
      <c r="D128" s="38" t="s">
        <v>61</v>
      </c>
      <c r="E128" s="18">
        <f>H25</f>
        <v>2692</v>
      </c>
      <c r="F128" s="43">
        <f>I25</f>
        <v>900</v>
      </c>
      <c r="G128" s="18">
        <f>K25</f>
        <v>4</v>
      </c>
      <c r="H128" s="18" t="str">
        <f>G25</f>
        <v>ОЛ-2</v>
      </c>
      <c r="I128" s="43">
        <v>100</v>
      </c>
      <c r="J128" s="45">
        <f t="shared" si="64"/>
        <v>0.72</v>
      </c>
      <c r="K128" s="29"/>
      <c r="L128" s="29"/>
      <c r="M128" s="29"/>
      <c r="N128" s="29"/>
      <c r="O128" s="29"/>
      <c r="P128" s="14"/>
    </row>
    <row r="129" spans="2:16" ht="15" customHeight="1">
      <c r="B129" s="40" t="s">
        <v>159</v>
      </c>
      <c r="C129" s="42" t="str">
        <f>D24</f>
        <v>Секция 2</v>
      </c>
      <c r="D129" s="42" t="s">
        <v>177</v>
      </c>
      <c r="E129" s="42">
        <f>H26</f>
        <v>2692</v>
      </c>
      <c r="F129" s="43">
        <f>I26</f>
        <v>600</v>
      </c>
      <c r="G129" s="42">
        <f>K26</f>
        <v>1</v>
      </c>
      <c r="H129" s="42" t="str">
        <f>G26</f>
        <v>ОЛ-2</v>
      </c>
      <c r="I129" s="43">
        <v>100</v>
      </c>
      <c r="J129" s="45">
        <f t="shared" si="64"/>
        <v>0.12</v>
      </c>
      <c r="K129" s="29"/>
      <c r="L129" s="29"/>
      <c r="M129" s="29"/>
      <c r="N129" s="29"/>
      <c r="O129" s="29"/>
      <c r="P129" s="14"/>
    </row>
    <row r="130" spans="2:16" ht="15" customHeight="1">
      <c r="B130" s="40" t="s">
        <v>159</v>
      </c>
      <c r="C130" s="18" t="str">
        <f>D67</f>
        <v>Секция 6</v>
      </c>
      <c r="D130" s="38" t="s">
        <v>67</v>
      </c>
      <c r="E130" s="18">
        <f>H67</f>
        <v>2696</v>
      </c>
      <c r="F130" s="43">
        <f>I67</f>
        <v>900</v>
      </c>
      <c r="G130" s="18">
        <f>K67</f>
        <v>4</v>
      </c>
      <c r="H130" s="18" t="str">
        <f>G67</f>
        <v>ОЛ-20</v>
      </c>
      <c r="I130" s="43">
        <v>100</v>
      </c>
      <c r="J130" s="45">
        <f t="shared" si="64"/>
        <v>0.72</v>
      </c>
      <c r="K130" s="46"/>
      <c r="L130" s="46"/>
      <c r="M130" s="46"/>
      <c r="N130" s="29"/>
      <c r="O130" s="29"/>
      <c r="P130" s="14"/>
    </row>
    <row r="131" spans="2:16" ht="15" customHeight="1">
      <c r="B131" s="40" t="s">
        <v>159</v>
      </c>
      <c r="C131" s="42" t="str">
        <f>D68</f>
        <v>Секция 6</v>
      </c>
      <c r="D131" s="42" t="s">
        <v>168</v>
      </c>
      <c r="E131" s="42">
        <f>H68</f>
        <v>2696</v>
      </c>
      <c r="F131" s="43">
        <f>I68</f>
        <v>600</v>
      </c>
      <c r="G131" s="42">
        <f>K68</f>
        <v>1</v>
      </c>
      <c r="H131" s="42" t="str">
        <f>G68</f>
        <v>ОЛ-20</v>
      </c>
      <c r="I131" s="43">
        <v>100</v>
      </c>
      <c r="J131" s="45">
        <f t="shared" si="64"/>
        <v>0.12</v>
      </c>
      <c r="K131" s="46"/>
      <c r="L131" s="46"/>
      <c r="M131" s="46"/>
      <c r="N131" s="29"/>
      <c r="O131" s="29"/>
      <c r="P131" s="14"/>
    </row>
    <row r="132" spans="2:16" ht="15" customHeight="1">
      <c r="B132" s="40" t="s">
        <v>159</v>
      </c>
      <c r="C132" s="18" t="str">
        <f>D58</f>
        <v>Секция 5</v>
      </c>
      <c r="D132" s="38" t="s">
        <v>69</v>
      </c>
      <c r="E132" s="18">
        <f>H64</f>
        <v>2700</v>
      </c>
      <c r="F132" s="43">
        <f>I64</f>
        <v>900</v>
      </c>
      <c r="G132" s="18">
        <f>K64</f>
        <v>4</v>
      </c>
      <c r="H132" s="18" t="str">
        <f>G64</f>
        <v>ОЛ-20</v>
      </c>
      <c r="I132" s="43">
        <v>100</v>
      </c>
      <c r="J132" s="45">
        <f t="shared" si="64"/>
        <v>0.72</v>
      </c>
      <c r="K132" s="46"/>
      <c r="L132" s="46"/>
      <c r="M132" s="46"/>
      <c r="N132" s="29"/>
      <c r="O132" s="29"/>
      <c r="P132" s="14"/>
    </row>
    <row r="133" spans="2:16" ht="15" customHeight="1">
      <c r="B133" s="40" t="s">
        <v>159</v>
      </c>
      <c r="C133" s="42" t="str">
        <f>D59</f>
        <v>Секция 5</v>
      </c>
      <c r="D133" s="42" t="s">
        <v>172</v>
      </c>
      <c r="E133" s="42">
        <f>H65</f>
        <v>2700</v>
      </c>
      <c r="F133" s="43">
        <f>I65</f>
        <v>600</v>
      </c>
      <c r="G133" s="42">
        <f>K65</f>
        <v>1</v>
      </c>
      <c r="H133" s="42" t="str">
        <f>G65</f>
        <v>ОЛ-20</v>
      </c>
      <c r="I133" s="43">
        <v>100</v>
      </c>
      <c r="J133" s="45">
        <f t="shared" si="64"/>
        <v>0.12</v>
      </c>
      <c r="K133" s="46"/>
      <c r="L133" s="46"/>
      <c r="M133" s="46"/>
      <c r="N133" s="29"/>
      <c r="O133" s="29"/>
      <c r="P133" s="14"/>
    </row>
    <row r="134" spans="2:16" ht="15" customHeight="1">
      <c r="B134" s="40" t="s">
        <v>159</v>
      </c>
      <c r="C134" s="39" t="str">
        <f>D20</f>
        <v>Секция 1</v>
      </c>
      <c r="D134" s="42" t="s">
        <v>141</v>
      </c>
      <c r="E134" s="18">
        <f>H20</f>
        <v>2674</v>
      </c>
      <c r="F134" s="43">
        <f>I20</f>
        <v>900</v>
      </c>
      <c r="G134" s="18">
        <f>K20</f>
        <v>3</v>
      </c>
      <c r="H134" s="35" t="s">
        <v>6</v>
      </c>
      <c r="I134" s="43">
        <v>100</v>
      </c>
      <c r="J134" s="45">
        <f t="shared" si="64"/>
        <v>0.54</v>
      </c>
      <c r="K134" s="46"/>
      <c r="L134" s="46"/>
      <c r="M134" s="46"/>
      <c r="N134" s="29"/>
      <c r="O134" s="29"/>
      <c r="P134" s="14"/>
    </row>
    <row r="135" spans="2:16" ht="15" customHeight="1">
      <c r="B135" s="40" t="s">
        <v>159</v>
      </c>
      <c r="C135" s="42" t="str">
        <f>D21</f>
        <v>Секция 1</v>
      </c>
      <c r="D135" s="42" t="s">
        <v>164</v>
      </c>
      <c r="E135" s="42">
        <f>H21</f>
        <v>2674</v>
      </c>
      <c r="F135" s="43">
        <f>I21</f>
        <v>600</v>
      </c>
      <c r="G135" s="42">
        <f>K21</f>
        <v>1</v>
      </c>
      <c r="H135" s="35" t="s">
        <v>6</v>
      </c>
      <c r="I135" s="43">
        <v>100</v>
      </c>
      <c r="J135" s="45">
        <f t="shared" si="64"/>
        <v>0.12</v>
      </c>
      <c r="K135" s="46"/>
      <c r="L135" s="46"/>
      <c r="M135" s="46"/>
      <c r="N135" s="29"/>
      <c r="O135" s="29"/>
      <c r="P135" s="14"/>
    </row>
    <row r="136" spans="2:16" ht="15" customHeight="1">
      <c r="B136" s="40" t="s">
        <v>159</v>
      </c>
      <c r="C136" s="39" t="s">
        <v>22</v>
      </c>
      <c r="D136" s="43" t="s">
        <v>214</v>
      </c>
      <c r="E136" s="39">
        <f>H92</f>
        <v>2704</v>
      </c>
      <c r="F136" s="43">
        <f>I92</f>
        <v>900</v>
      </c>
      <c r="G136" s="39">
        <f>K92</f>
        <v>4</v>
      </c>
      <c r="H136" s="35" t="str">
        <f>G92</f>
        <v>ОЛ-2</v>
      </c>
      <c r="I136" s="43">
        <v>100</v>
      </c>
      <c r="J136" s="45">
        <f t="shared" si="64"/>
        <v>0.72</v>
      </c>
      <c r="K136" s="46"/>
      <c r="L136" s="46"/>
      <c r="M136" s="46"/>
      <c r="N136" s="29"/>
      <c r="O136" s="29"/>
      <c r="P136" s="14"/>
    </row>
    <row r="137" spans="2:16" ht="15" customHeight="1">
      <c r="B137" s="40" t="s">
        <v>159</v>
      </c>
      <c r="C137" s="42" t="s">
        <v>22</v>
      </c>
      <c r="D137" s="43" t="s">
        <v>215</v>
      </c>
      <c r="E137" s="42">
        <f>H93</f>
        <v>2704</v>
      </c>
      <c r="F137" s="43">
        <f>I93</f>
        <v>600</v>
      </c>
      <c r="G137" s="42">
        <f>K93</f>
        <v>1</v>
      </c>
      <c r="H137" s="35" t="str">
        <f>G93</f>
        <v>ОЛ-2</v>
      </c>
      <c r="I137" s="43">
        <v>100</v>
      </c>
      <c r="J137" s="45">
        <f t="shared" si="64"/>
        <v>0.12</v>
      </c>
      <c r="K137" s="46"/>
      <c r="L137" s="46"/>
      <c r="M137" s="46"/>
      <c r="N137" s="29"/>
      <c r="O137" s="29"/>
      <c r="P137" s="14"/>
    </row>
    <row r="138" spans="2:16" ht="15" customHeight="1">
      <c r="B138" s="40" t="s">
        <v>159</v>
      </c>
      <c r="C138" s="18" t="str">
        <f>D49</f>
        <v>Секция 4</v>
      </c>
      <c r="D138" s="38" t="s">
        <v>73</v>
      </c>
      <c r="E138" s="18">
        <f>H49</f>
        <v>2720</v>
      </c>
      <c r="F138" s="43">
        <f>I49</f>
        <v>900</v>
      </c>
      <c r="G138" s="18">
        <f>K49</f>
        <v>4</v>
      </c>
      <c r="H138" s="18" t="str">
        <f>G49</f>
        <v>ОЛ-2</v>
      </c>
      <c r="I138" s="43">
        <v>100</v>
      </c>
      <c r="J138" s="45">
        <f t="shared" si="64"/>
        <v>0.72</v>
      </c>
      <c r="K138" s="46"/>
      <c r="L138" s="46"/>
      <c r="M138" s="46"/>
      <c r="N138" s="29"/>
      <c r="O138" s="29"/>
      <c r="P138" s="14"/>
    </row>
    <row r="139" spans="2:16" ht="15" customHeight="1">
      <c r="B139" s="40" t="s">
        <v>159</v>
      </c>
      <c r="C139" s="42" t="str">
        <f>D50</f>
        <v>Секция 4</v>
      </c>
      <c r="D139" s="42" t="s">
        <v>173</v>
      </c>
      <c r="E139" s="42">
        <f>H50</f>
        <v>2720</v>
      </c>
      <c r="F139" s="43">
        <f>I50</f>
        <v>600</v>
      </c>
      <c r="G139" s="42">
        <f>K50</f>
        <v>1</v>
      </c>
      <c r="H139" s="42" t="str">
        <f>G50</f>
        <v>ОЛ-2</v>
      </c>
      <c r="I139" s="43">
        <v>100</v>
      </c>
      <c r="J139" s="45">
        <f t="shared" si="64"/>
        <v>0.12</v>
      </c>
      <c r="K139" s="46"/>
      <c r="L139" s="46"/>
      <c r="M139" s="46"/>
      <c r="N139" s="29"/>
      <c r="O139" s="29"/>
      <c r="P139" s="14"/>
    </row>
    <row r="140" spans="2:16" ht="15" customHeight="1">
      <c r="B140" s="40" t="s">
        <v>159</v>
      </c>
      <c r="C140" s="18" t="str">
        <f>D99</f>
        <v>Секция 9</v>
      </c>
      <c r="D140" s="38" t="s">
        <v>75</v>
      </c>
      <c r="E140" s="18">
        <f>H115</f>
        <v>2722</v>
      </c>
      <c r="F140" s="43">
        <f>I115</f>
        <v>900</v>
      </c>
      <c r="G140" s="18">
        <f>K115</f>
        <v>4</v>
      </c>
      <c r="H140" s="18" t="str">
        <f>G115</f>
        <v>ОЛ-20</v>
      </c>
      <c r="I140" s="43">
        <v>100</v>
      </c>
      <c r="J140" s="45">
        <f t="shared" si="64"/>
        <v>0.72</v>
      </c>
      <c r="K140" s="46"/>
      <c r="L140" s="46"/>
      <c r="M140" s="46"/>
      <c r="N140" s="29"/>
      <c r="O140" s="29"/>
      <c r="P140" s="14"/>
    </row>
    <row r="141" spans="2:16" ht="15" customHeight="1">
      <c r="B141" s="40" t="s">
        <v>159</v>
      </c>
      <c r="C141" s="42" t="str">
        <f>D100</f>
        <v>Секция 9</v>
      </c>
      <c r="D141" s="43" t="s">
        <v>222</v>
      </c>
      <c r="E141" s="42">
        <f>H116</f>
        <v>2722</v>
      </c>
      <c r="F141" s="43">
        <f>I116</f>
        <v>600</v>
      </c>
      <c r="G141" s="42">
        <f>K116</f>
        <v>1</v>
      </c>
      <c r="H141" s="42" t="str">
        <f>G116</f>
        <v>ОЛ-20</v>
      </c>
      <c r="I141" s="43">
        <v>100</v>
      </c>
      <c r="J141" s="45">
        <f t="shared" si="64"/>
        <v>0.12</v>
      </c>
      <c r="K141" s="46"/>
      <c r="L141" s="46"/>
      <c r="M141" s="46"/>
      <c r="N141" s="29"/>
      <c r="O141" s="29"/>
      <c r="P141" s="14"/>
    </row>
    <row r="142" spans="2:16" ht="15" customHeight="1">
      <c r="B142" s="40" t="s">
        <v>159</v>
      </c>
      <c r="C142" s="18" t="str">
        <f>D23</f>
        <v>Секция 2</v>
      </c>
      <c r="D142" s="38" t="s">
        <v>62</v>
      </c>
      <c r="E142" s="18">
        <f>H23</f>
        <v>2760</v>
      </c>
      <c r="F142" s="43">
        <f>I23</f>
        <v>900</v>
      </c>
      <c r="G142" s="18">
        <f>K23</f>
        <v>4</v>
      </c>
      <c r="H142" s="18" t="str">
        <f>G23</f>
        <v>ОЛ-2</v>
      </c>
      <c r="I142" s="43">
        <v>100</v>
      </c>
      <c r="J142" s="45">
        <f t="shared" si="64"/>
        <v>0.72</v>
      </c>
      <c r="K142" s="46"/>
      <c r="L142" s="46"/>
      <c r="M142" s="46"/>
      <c r="N142" s="29"/>
      <c r="O142" s="29"/>
      <c r="P142" s="14"/>
    </row>
    <row r="143" spans="2:16" ht="15" customHeight="1">
      <c r="B143" s="40" t="s">
        <v>159</v>
      </c>
      <c r="C143" s="42" t="str">
        <f>D24</f>
        <v>Секция 2</v>
      </c>
      <c r="D143" s="43" t="s">
        <v>204</v>
      </c>
      <c r="E143" s="42">
        <f>H24</f>
        <v>2760</v>
      </c>
      <c r="F143" s="43">
        <f>I24</f>
        <v>600</v>
      </c>
      <c r="G143" s="42">
        <f>K24</f>
        <v>1</v>
      </c>
      <c r="H143" s="42" t="str">
        <f>G24</f>
        <v>ОЛ-2</v>
      </c>
      <c r="I143" s="43">
        <v>100</v>
      </c>
      <c r="J143" s="45">
        <f t="shared" si="64"/>
        <v>0.12</v>
      </c>
      <c r="K143" s="46"/>
      <c r="L143" s="46"/>
      <c r="M143" s="46"/>
      <c r="N143" s="29"/>
      <c r="O143" s="29"/>
      <c r="P143" s="14"/>
    </row>
    <row r="144" spans="2:16" ht="15" customHeight="1">
      <c r="B144" s="40" t="s">
        <v>159</v>
      </c>
      <c r="C144" s="18" t="str">
        <f>D58</f>
        <v>Секция 5</v>
      </c>
      <c r="D144" s="38" t="s">
        <v>78</v>
      </c>
      <c r="E144" s="18">
        <f>H58</f>
        <v>2772</v>
      </c>
      <c r="F144" s="43">
        <f>I58</f>
        <v>900</v>
      </c>
      <c r="G144" s="18">
        <f>K58</f>
        <v>4</v>
      </c>
      <c r="H144" s="18" t="str">
        <f>G58</f>
        <v>ОЛ-2</v>
      </c>
      <c r="I144" s="43">
        <v>100</v>
      </c>
      <c r="J144" s="45">
        <f t="shared" si="64"/>
        <v>0.72</v>
      </c>
      <c r="K144" s="46"/>
      <c r="L144" s="46"/>
      <c r="M144" s="46"/>
      <c r="N144" s="29"/>
      <c r="O144" s="29"/>
      <c r="P144" s="14"/>
    </row>
    <row r="145" spans="2:16" ht="15" customHeight="1">
      <c r="B145" s="40" t="s">
        <v>159</v>
      </c>
      <c r="C145" s="42" t="str">
        <f>D59</f>
        <v>Секция 5</v>
      </c>
      <c r="D145" s="42" t="s">
        <v>169</v>
      </c>
      <c r="E145" s="42">
        <f>H59</f>
        <v>2772</v>
      </c>
      <c r="F145" s="43">
        <f>I59</f>
        <v>600</v>
      </c>
      <c r="G145" s="42">
        <f>K59</f>
        <v>1</v>
      </c>
      <c r="H145" s="42" t="str">
        <f>G59</f>
        <v>ОЛ-2</v>
      </c>
      <c r="I145" s="43">
        <v>100</v>
      </c>
      <c r="J145" s="45">
        <f t="shared" si="64"/>
        <v>0.12</v>
      </c>
      <c r="K145" s="46"/>
      <c r="L145" s="46"/>
      <c r="M145" s="46"/>
      <c r="N145" s="29"/>
      <c r="O145" s="29"/>
      <c r="P145" s="14"/>
    </row>
    <row r="146" spans="2:16" ht="15" customHeight="1">
      <c r="B146" s="40" t="s">
        <v>159</v>
      </c>
      <c r="C146" s="18" t="str">
        <f>D90</f>
        <v>Секция 8</v>
      </c>
      <c r="D146" s="43" t="s">
        <v>216</v>
      </c>
      <c r="E146" s="18">
        <f>H90</f>
        <v>2780</v>
      </c>
      <c r="F146" s="43">
        <f>I90</f>
        <v>900</v>
      </c>
      <c r="G146" s="18">
        <f>K90</f>
        <v>4</v>
      </c>
      <c r="H146" s="18" t="str">
        <f>G90</f>
        <v>ОЛ-2</v>
      </c>
      <c r="I146" s="43">
        <v>100</v>
      </c>
      <c r="J146" s="45">
        <f t="shared" si="64"/>
        <v>0.72</v>
      </c>
      <c r="K146" s="46"/>
      <c r="L146" s="46"/>
      <c r="M146" s="46"/>
      <c r="N146" s="29"/>
      <c r="O146" s="29"/>
      <c r="P146" s="14"/>
    </row>
    <row r="147" spans="2:16" ht="15" customHeight="1">
      <c r="B147" s="40" t="s">
        <v>159</v>
      </c>
      <c r="C147" s="42" t="str">
        <f>D91</f>
        <v>Секция 8</v>
      </c>
      <c r="D147" s="43" t="s">
        <v>217</v>
      </c>
      <c r="E147" s="42">
        <f>H91</f>
        <v>2780</v>
      </c>
      <c r="F147" s="43">
        <f>I91</f>
        <v>600</v>
      </c>
      <c r="G147" s="42">
        <f>K91</f>
        <v>1</v>
      </c>
      <c r="H147" s="42" t="str">
        <f>G91</f>
        <v>ОЛ-2</v>
      </c>
      <c r="I147" s="43">
        <v>100</v>
      </c>
      <c r="J147" s="45">
        <f t="shared" si="64"/>
        <v>0.12</v>
      </c>
      <c r="K147" s="46"/>
      <c r="L147" s="46"/>
      <c r="M147" s="46"/>
      <c r="N147" s="29"/>
      <c r="O147" s="29"/>
      <c r="P147" s="14"/>
    </row>
    <row r="148" spans="2:16" ht="15" customHeight="1">
      <c r="B148" s="40" t="s">
        <v>159</v>
      </c>
      <c r="C148" s="18" t="str">
        <f>D18</f>
        <v>Секция 1</v>
      </c>
      <c r="D148" s="42" t="s">
        <v>71</v>
      </c>
      <c r="E148" s="18">
        <f>H18</f>
        <v>2870</v>
      </c>
      <c r="F148" s="43">
        <f>I18</f>
        <v>900</v>
      </c>
      <c r="G148" s="18">
        <f>K18</f>
        <v>3</v>
      </c>
      <c r="H148" s="18" t="str">
        <f>G18</f>
        <v>ОЛ-19</v>
      </c>
      <c r="I148" s="43">
        <v>100</v>
      </c>
      <c r="J148" s="45">
        <f t="shared" si="64"/>
        <v>0.54</v>
      </c>
      <c r="K148" s="46"/>
      <c r="L148" s="46"/>
      <c r="M148" s="46"/>
      <c r="N148" s="29"/>
      <c r="O148" s="29"/>
      <c r="P148" s="14"/>
    </row>
    <row r="149" spans="2:16" ht="15" customHeight="1">
      <c r="B149" s="40" t="s">
        <v>159</v>
      </c>
      <c r="C149" s="42" t="str">
        <f>D19</f>
        <v>Секция 1</v>
      </c>
      <c r="D149" s="42" t="s">
        <v>163</v>
      </c>
      <c r="E149" s="42">
        <f>H19</f>
        <v>2870</v>
      </c>
      <c r="F149" s="43">
        <f>I19</f>
        <v>600</v>
      </c>
      <c r="G149" s="42">
        <f>K19</f>
        <v>1</v>
      </c>
      <c r="H149" s="42" t="str">
        <f>G19</f>
        <v>ОЛ-19</v>
      </c>
      <c r="I149" s="43">
        <v>100</v>
      </c>
      <c r="J149" s="45">
        <f t="shared" si="64"/>
        <v>0.12</v>
      </c>
      <c r="K149" s="46"/>
      <c r="L149" s="46"/>
      <c r="M149" s="46"/>
      <c r="N149" s="29"/>
      <c r="O149" s="29"/>
      <c r="P149" s="14"/>
    </row>
    <row r="150" spans="2:16" ht="15" customHeight="1">
      <c r="B150" s="40" t="s">
        <v>159</v>
      </c>
      <c r="C150" s="18" t="str">
        <f>D94</f>
        <v>Секция 8</v>
      </c>
      <c r="D150" s="38" t="s">
        <v>79</v>
      </c>
      <c r="E150" s="18">
        <f>H94</f>
        <v>2920</v>
      </c>
      <c r="F150" s="43">
        <f>I94</f>
        <v>900</v>
      </c>
      <c r="G150" s="18">
        <f>K94</f>
        <v>4</v>
      </c>
      <c r="H150" s="18" t="str">
        <f>G94</f>
        <v>ОЛ-22</v>
      </c>
      <c r="I150" s="43">
        <v>100</v>
      </c>
      <c r="J150" s="45">
        <f t="shared" ref="J150:J161" si="65">F150*G150*I150/1000000</f>
        <v>0.36</v>
      </c>
      <c r="K150" s="46"/>
      <c r="L150" s="45">
        <f t="shared" ref="L150:L161" si="66">F150*G150*I150/1000000</f>
        <v>0.36</v>
      </c>
      <c r="M150" s="47"/>
      <c r="N150" s="29"/>
      <c r="O150" s="29"/>
      <c r="P150" s="14"/>
    </row>
    <row r="151" spans="2:16" ht="15" customHeight="1">
      <c r="B151" s="40" t="s">
        <v>159</v>
      </c>
      <c r="C151" s="42" t="str">
        <f>D95</f>
        <v>Секция 8</v>
      </c>
      <c r="D151" s="42" t="s">
        <v>166</v>
      </c>
      <c r="E151" s="42">
        <f>H95</f>
        <v>2920</v>
      </c>
      <c r="F151" s="43">
        <f>I95</f>
        <v>600</v>
      </c>
      <c r="G151" s="42">
        <f>K95</f>
        <v>1</v>
      </c>
      <c r="H151" s="42" t="str">
        <f>G95</f>
        <v>ОЛ-22</v>
      </c>
      <c r="I151" s="43">
        <v>100</v>
      </c>
      <c r="J151" s="45">
        <f t="shared" si="65"/>
        <v>0.06</v>
      </c>
      <c r="K151" s="46"/>
      <c r="L151" s="45">
        <f t="shared" si="66"/>
        <v>0.06</v>
      </c>
      <c r="M151" s="47"/>
      <c r="N151" s="29"/>
      <c r="O151" s="29"/>
      <c r="P151" s="14"/>
    </row>
    <row r="152" spans="2:16" ht="15" customHeight="1">
      <c r="B152" s="40" t="s">
        <v>159</v>
      </c>
      <c r="C152" s="18" t="str">
        <f>D60</f>
        <v>Секция 5</v>
      </c>
      <c r="D152" s="38" t="s">
        <v>83</v>
      </c>
      <c r="E152" s="18">
        <f>H60</f>
        <v>2956</v>
      </c>
      <c r="F152" s="43">
        <f>I60</f>
        <v>900</v>
      </c>
      <c r="G152" s="18">
        <f>K60</f>
        <v>4</v>
      </c>
      <c r="H152" s="18" t="str">
        <f>G60</f>
        <v>ОЛ-5</v>
      </c>
      <c r="I152" s="43">
        <v>100</v>
      </c>
      <c r="J152" s="45">
        <f t="shared" si="65"/>
        <v>0.36</v>
      </c>
      <c r="K152" s="46"/>
      <c r="L152" s="45">
        <f t="shared" si="66"/>
        <v>0.36</v>
      </c>
      <c r="M152" s="47"/>
      <c r="N152" s="29"/>
      <c r="O152" s="29"/>
      <c r="P152" s="14"/>
    </row>
    <row r="153" spans="2:16" ht="15" customHeight="1">
      <c r="B153" s="40" t="s">
        <v>159</v>
      </c>
      <c r="C153" s="42" t="str">
        <f>D61</f>
        <v>Секция 5</v>
      </c>
      <c r="D153" s="42" t="s">
        <v>170</v>
      </c>
      <c r="E153" s="42">
        <f>H61</f>
        <v>2956</v>
      </c>
      <c r="F153" s="43">
        <f>I61</f>
        <v>600</v>
      </c>
      <c r="G153" s="42">
        <f>K61</f>
        <v>1</v>
      </c>
      <c r="H153" s="42" t="str">
        <f>G61</f>
        <v>ОЛ-5</v>
      </c>
      <c r="I153" s="43">
        <v>100</v>
      </c>
      <c r="J153" s="45">
        <f t="shared" si="65"/>
        <v>0.06</v>
      </c>
      <c r="K153" s="46"/>
      <c r="L153" s="45">
        <f t="shared" si="66"/>
        <v>0.06</v>
      </c>
      <c r="M153" s="47"/>
      <c r="N153" s="29"/>
      <c r="O153" s="29"/>
      <c r="P153" s="14"/>
    </row>
    <row r="154" spans="2:16" ht="15" customHeight="1">
      <c r="B154" s="40" t="s">
        <v>159</v>
      </c>
      <c r="C154" s="18" t="str">
        <f>D44</f>
        <v>Секция 3</v>
      </c>
      <c r="D154" s="38" t="s">
        <v>91</v>
      </c>
      <c r="E154" s="18">
        <f t="shared" ref="E154:F157" si="67">H44</f>
        <v>3098</v>
      </c>
      <c r="F154" s="43">
        <f t="shared" si="67"/>
        <v>900</v>
      </c>
      <c r="G154" s="18">
        <f>K44</f>
        <v>4</v>
      </c>
      <c r="H154" s="18" t="str">
        <f>G44</f>
        <v>ОЛ-17</v>
      </c>
      <c r="I154" s="43">
        <v>100</v>
      </c>
      <c r="J154" s="45">
        <f t="shared" si="65"/>
        <v>0.36</v>
      </c>
      <c r="K154" s="46"/>
      <c r="L154" s="45">
        <f t="shared" si="66"/>
        <v>0.36</v>
      </c>
      <c r="M154" s="47"/>
      <c r="N154" s="29"/>
      <c r="O154" s="29"/>
      <c r="P154" s="14"/>
    </row>
    <row r="155" spans="2:16" ht="15" customHeight="1">
      <c r="B155" s="40" t="s">
        <v>159</v>
      </c>
      <c r="C155" s="42" t="str">
        <f>D45</f>
        <v>Секция 3</v>
      </c>
      <c r="D155" s="42" t="s">
        <v>175</v>
      </c>
      <c r="E155" s="42">
        <f t="shared" si="67"/>
        <v>3098</v>
      </c>
      <c r="F155" s="43">
        <f t="shared" si="67"/>
        <v>600</v>
      </c>
      <c r="G155" s="42">
        <f>K45</f>
        <v>1</v>
      </c>
      <c r="H155" s="42" t="str">
        <f>G45</f>
        <v>ОЛ-17</v>
      </c>
      <c r="I155" s="43">
        <v>100</v>
      </c>
      <c r="J155" s="45">
        <f t="shared" si="65"/>
        <v>0.06</v>
      </c>
      <c r="K155" s="46"/>
      <c r="L155" s="45">
        <f t="shared" si="66"/>
        <v>0.06</v>
      </c>
      <c r="M155" s="47"/>
      <c r="N155" s="29"/>
      <c r="O155" s="29"/>
      <c r="P155" s="14"/>
    </row>
    <row r="156" spans="2:16" ht="15" customHeight="1">
      <c r="B156" s="40" t="s">
        <v>159</v>
      </c>
      <c r="C156" s="18" t="str">
        <f>D46</f>
        <v>Секция 3</v>
      </c>
      <c r="D156" s="38" t="s">
        <v>92</v>
      </c>
      <c r="E156" s="18">
        <f t="shared" si="67"/>
        <v>3112</v>
      </c>
      <c r="F156" s="43">
        <f t="shared" si="67"/>
        <v>900</v>
      </c>
      <c r="G156" s="18">
        <f>K46</f>
        <v>4</v>
      </c>
      <c r="H156" s="18" t="str">
        <f>G46</f>
        <v>ОЛ-17</v>
      </c>
      <c r="I156" s="43">
        <v>100</v>
      </c>
      <c r="J156" s="45">
        <f t="shared" si="65"/>
        <v>0.36</v>
      </c>
      <c r="K156" s="46"/>
      <c r="L156" s="45">
        <f t="shared" si="66"/>
        <v>0.36</v>
      </c>
      <c r="M156" s="47"/>
      <c r="N156" s="29"/>
      <c r="O156" s="29"/>
      <c r="P156" s="14"/>
    </row>
    <row r="157" spans="2:16" ht="15" customHeight="1">
      <c r="B157" s="40" t="s">
        <v>159</v>
      </c>
      <c r="C157" s="42" t="str">
        <f>D47</f>
        <v>Секция 3</v>
      </c>
      <c r="D157" s="42" t="s">
        <v>176</v>
      </c>
      <c r="E157" s="42">
        <f t="shared" si="67"/>
        <v>3112</v>
      </c>
      <c r="F157" s="43">
        <f t="shared" si="67"/>
        <v>600</v>
      </c>
      <c r="G157" s="42">
        <f>K47</f>
        <v>1</v>
      </c>
      <c r="H157" s="42" t="str">
        <f>G47</f>
        <v>ОЛ-17</v>
      </c>
      <c r="I157" s="43">
        <v>100</v>
      </c>
      <c r="J157" s="45">
        <f t="shared" si="65"/>
        <v>0.06</v>
      </c>
      <c r="K157" s="46"/>
      <c r="L157" s="45">
        <f t="shared" si="66"/>
        <v>0.06</v>
      </c>
      <c r="M157" s="47"/>
      <c r="N157" s="46"/>
      <c r="O157" s="29"/>
      <c r="P157" s="14"/>
    </row>
    <row r="158" spans="2:16" ht="15" customHeight="1">
      <c r="B158" s="40" t="s">
        <v>159</v>
      </c>
      <c r="C158" s="18" t="str">
        <f>D96</f>
        <v>Секция 8</v>
      </c>
      <c r="D158" s="38" t="s">
        <v>80</v>
      </c>
      <c r="E158" s="18">
        <f>H96</f>
        <v>3292</v>
      </c>
      <c r="F158" s="43">
        <f>I96</f>
        <v>900</v>
      </c>
      <c r="G158" s="18">
        <f>K96</f>
        <v>4</v>
      </c>
      <c r="H158" s="18" t="str">
        <f>G96</f>
        <v>ОЛ-22</v>
      </c>
      <c r="I158" s="43">
        <v>100</v>
      </c>
      <c r="J158" s="45">
        <f t="shared" si="65"/>
        <v>0.36</v>
      </c>
      <c r="K158" s="46"/>
      <c r="L158" s="45">
        <f t="shared" si="66"/>
        <v>0.36</v>
      </c>
      <c r="M158" s="47"/>
      <c r="N158" s="46"/>
      <c r="O158" s="29"/>
      <c r="P158" s="14"/>
    </row>
    <row r="159" spans="2:16" ht="15" customHeight="1">
      <c r="B159" s="40" t="s">
        <v>159</v>
      </c>
      <c r="C159" s="42" t="str">
        <f>D97</f>
        <v>Секция 8</v>
      </c>
      <c r="D159" s="42" t="s">
        <v>167</v>
      </c>
      <c r="E159" s="42">
        <f>H97</f>
        <v>3292</v>
      </c>
      <c r="F159" s="43">
        <f>I97</f>
        <v>600</v>
      </c>
      <c r="G159" s="42">
        <f>K97</f>
        <v>1</v>
      </c>
      <c r="H159" s="42" t="str">
        <f>G97</f>
        <v>ОЛ-22</v>
      </c>
      <c r="I159" s="43">
        <v>100</v>
      </c>
      <c r="J159" s="45">
        <f t="shared" si="65"/>
        <v>0.06</v>
      </c>
      <c r="K159" s="46"/>
      <c r="L159" s="45">
        <f t="shared" si="66"/>
        <v>0.06</v>
      </c>
      <c r="M159" s="47"/>
      <c r="N159" s="46"/>
      <c r="O159" s="29"/>
      <c r="P159" s="14"/>
    </row>
    <row r="160" spans="2:16" ht="15" customHeight="1">
      <c r="B160" s="40" t="s">
        <v>159</v>
      </c>
      <c r="C160" s="18" t="str">
        <f>D62</f>
        <v>Секция 5</v>
      </c>
      <c r="D160" s="38" t="s">
        <v>84</v>
      </c>
      <c r="E160" s="18">
        <f>H62</f>
        <v>3310</v>
      </c>
      <c r="F160" s="43">
        <f>I62</f>
        <v>900</v>
      </c>
      <c r="G160" s="18">
        <f>K62+5</f>
        <v>9</v>
      </c>
      <c r="H160" s="18" t="str">
        <f>G62</f>
        <v>ОЛ-5</v>
      </c>
      <c r="I160" s="43">
        <v>100</v>
      </c>
      <c r="J160" s="45">
        <f t="shared" si="65"/>
        <v>0.81</v>
      </c>
      <c r="K160" s="46"/>
      <c r="L160" s="45">
        <f t="shared" si="66"/>
        <v>0.81</v>
      </c>
      <c r="M160" s="47"/>
      <c r="N160" s="46"/>
      <c r="O160" s="29"/>
      <c r="P160" s="14"/>
    </row>
    <row r="161" spans="2:16" ht="15" customHeight="1">
      <c r="B161" s="40" t="s">
        <v>159</v>
      </c>
      <c r="C161" s="42" t="str">
        <f>D63</f>
        <v>Секция 5</v>
      </c>
      <c r="D161" s="42" t="s">
        <v>171</v>
      </c>
      <c r="E161" s="42">
        <f>H63</f>
        <v>3310</v>
      </c>
      <c r="F161" s="43">
        <f>I63</f>
        <v>600</v>
      </c>
      <c r="G161" s="42">
        <f>K63</f>
        <v>1</v>
      </c>
      <c r="H161" s="42" t="str">
        <f>G63</f>
        <v>ОЛ-5</v>
      </c>
      <c r="I161" s="43">
        <v>100</v>
      </c>
      <c r="J161" s="45">
        <f t="shared" si="65"/>
        <v>0.06</v>
      </c>
      <c r="K161" s="46"/>
      <c r="L161" s="45">
        <f t="shared" si="66"/>
        <v>0.06</v>
      </c>
      <c r="M161" s="47"/>
      <c r="N161" s="46"/>
      <c r="O161" s="29"/>
      <c r="P161" s="14"/>
    </row>
    <row r="162" spans="2:16" ht="15" customHeight="1">
      <c r="B162" s="26"/>
      <c r="C162" s="18"/>
      <c r="D162" s="18"/>
      <c r="E162" s="18" t="s">
        <v>46</v>
      </c>
      <c r="F162" s="43">
        <f t="shared" ref="F162" si="68">I139</f>
        <v>100</v>
      </c>
      <c r="G162" s="20">
        <f>SUM(G124:G161)</f>
        <v>98</v>
      </c>
      <c r="H162" s="18"/>
      <c r="I162" s="12"/>
      <c r="J162" s="51">
        <f>SUM(J124:J161)</f>
        <v>13.529999999999998</v>
      </c>
      <c r="K162" s="34">
        <f>J162/3.125*1.15</f>
        <v>4.9790399999999986</v>
      </c>
      <c r="L162" s="55">
        <f>J162*1.15</f>
        <v>15.559499999999996</v>
      </c>
      <c r="M162" s="56">
        <f>L162/3.125*1.15</f>
        <v>5.7258959999999979</v>
      </c>
      <c r="N162" s="34">
        <f>M162*3.125*0.18*1.2</f>
        <v>3.8649797999999986</v>
      </c>
      <c r="O162" s="29"/>
      <c r="P162" s="14"/>
    </row>
    <row r="163" spans="2:16" ht="15" customHeight="1">
      <c r="B163" s="40" t="s">
        <v>158</v>
      </c>
      <c r="C163" s="18" t="str">
        <f>D4</f>
        <v>Секция 1</v>
      </c>
      <c r="D163" s="42" t="s">
        <v>96</v>
      </c>
      <c r="E163" s="18">
        <f>H4</f>
        <v>550</v>
      </c>
      <c r="F163" s="43">
        <f>I4</f>
        <v>900</v>
      </c>
      <c r="G163" s="18">
        <f>L4</f>
        <v>3</v>
      </c>
      <c r="H163" s="18" t="str">
        <f>G4</f>
        <v>ОЛ-11</v>
      </c>
      <c r="I163" s="43">
        <v>100</v>
      </c>
      <c r="J163" s="45">
        <f t="shared" ref="J163:J172" si="69">F163*G163*I163/1000000</f>
        <v>0.27</v>
      </c>
      <c r="K163" s="46"/>
      <c r="L163" s="45">
        <f t="shared" ref="L163:L174" si="70">F163*G163*I163/1000000</f>
        <v>0.27</v>
      </c>
      <c r="M163" s="47"/>
      <c r="N163" s="46"/>
      <c r="O163" s="31"/>
      <c r="P163" s="14"/>
    </row>
    <row r="164" spans="2:16" ht="15" customHeight="1">
      <c r="B164" s="40" t="s">
        <v>158</v>
      </c>
      <c r="C164" s="42" t="str">
        <f>D5</f>
        <v>Секция 1</v>
      </c>
      <c r="D164" s="42" t="s">
        <v>183</v>
      </c>
      <c r="E164" s="42">
        <f>H5</f>
        <v>550</v>
      </c>
      <c r="F164" s="43">
        <f>I5</f>
        <v>600</v>
      </c>
      <c r="G164" s="42">
        <f>L5</f>
        <v>1</v>
      </c>
      <c r="H164" s="42" t="str">
        <f>G5</f>
        <v>ОЛ-11</v>
      </c>
      <c r="I164" s="43">
        <v>100</v>
      </c>
      <c r="J164" s="45">
        <f t="shared" si="69"/>
        <v>0.06</v>
      </c>
      <c r="K164" s="46"/>
      <c r="L164" s="45">
        <f t="shared" si="70"/>
        <v>0.06</v>
      </c>
      <c r="M164" s="47"/>
      <c r="N164" s="46"/>
      <c r="O164" s="31"/>
      <c r="P164" s="14"/>
    </row>
    <row r="165" spans="2:16" ht="15" customHeight="1">
      <c r="B165" s="40" t="s">
        <v>158</v>
      </c>
      <c r="C165" s="18" t="str">
        <f>D107</f>
        <v>Секция 9</v>
      </c>
      <c r="D165" s="38" t="s">
        <v>102</v>
      </c>
      <c r="E165" s="18">
        <f>H107</f>
        <v>1075</v>
      </c>
      <c r="F165" s="43">
        <f>I107</f>
        <v>900</v>
      </c>
      <c r="G165" s="18">
        <f>L107</f>
        <v>4</v>
      </c>
      <c r="H165" s="18" t="str">
        <f>G107</f>
        <v>ОЛ-7</v>
      </c>
      <c r="I165" s="43">
        <v>100</v>
      </c>
      <c r="J165" s="45">
        <f t="shared" si="69"/>
        <v>0.36</v>
      </c>
      <c r="K165" s="46"/>
      <c r="L165" s="45">
        <f t="shared" si="70"/>
        <v>0.36</v>
      </c>
      <c r="M165" s="47"/>
      <c r="N165" s="46"/>
      <c r="O165" s="29"/>
      <c r="P165" s="14"/>
    </row>
    <row r="166" spans="2:16" ht="15" customHeight="1">
      <c r="B166" s="40" t="s">
        <v>158</v>
      </c>
      <c r="C166" s="42" t="str">
        <f>D108</f>
        <v>Секция 9</v>
      </c>
      <c r="D166" s="42" t="s">
        <v>180</v>
      </c>
      <c r="E166" s="42">
        <f>H108</f>
        <v>1075</v>
      </c>
      <c r="F166" s="43">
        <f>I108</f>
        <v>600</v>
      </c>
      <c r="G166" s="42">
        <f>L108</f>
        <v>1</v>
      </c>
      <c r="H166" s="42" t="str">
        <f>G108</f>
        <v>ОЛ-7</v>
      </c>
      <c r="I166" s="43">
        <v>100</v>
      </c>
      <c r="J166" s="45">
        <f t="shared" si="69"/>
        <v>0.06</v>
      </c>
      <c r="K166" s="46"/>
      <c r="L166" s="45">
        <f t="shared" si="70"/>
        <v>0.06</v>
      </c>
      <c r="M166" s="47"/>
      <c r="N166" s="46"/>
      <c r="O166" s="29"/>
      <c r="P166" s="14"/>
    </row>
    <row r="167" spans="2:16" ht="15" customHeight="1">
      <c r="B167" s="40" t="s">
        <v>158</v>
      </c>
      <c r="C167" s="18" t="str">
        <f>D16</f>
        <v>Секция 1</v>
      </c>
      <c r="D167" s="38" t="s">
        <v>108</v>
      </c>
      <c r="E167" s="18">
        <f>H16</f>
        <v>1065</v>
      </c>
      <c r="F167" s="43">
        <f>I16</f>
        <v>900</v>
      </c>
      <c r="G167" s="18">
        <f>L16</f>
        <v>3</v>
      </c>
      <c r="H167" s="18" t="str">
        <f>G16</f>
        <v>ОЛ-12</v>
      </c>
      <c r="I167" s="43">
        <v>100</v>
      </c>
      <c r="J167" s="45">
        <f t="shared" si="69"/>
        <v>0.27</v>
      </c>
      <c r="K167" s="46"/>
      <c r="L167" s="45">
        <f t="shared" si="70"/>
        <v>0.27</v>
      </c>
      <c r="M167" s="47"/>
      <c r="N167" s="46"/>
      <c r="O167" s="45"/>
      <c r="P167" s="14"/>
    </row>
    <row r="168" spans="2:16" ht="15" customHeight="1">
      <c r="B168" s="40" t="s">
        <v>158</v>
      </c>
      <c r="C168" s="42" t="str">
        <f>D17</f>
        <v>Секция 1</v>
      </c>
      <c r="D168" s="42" t="s">
        <v>189</v>
      </c>
      <c r="E168" s="42">
        <f>H17</f>
        <v>1065</v>
      </c>
      <c r="F168" s="43">
        <f>I17</f>
        <v>600</v>
      </c>
      <c r="G168" s="42">
        <f>L17</f>
        <v>1</v>
      </c>
      <c r="H168" s="42" t="str">
        <f>G17</f>
        <v>ОЛ-12</v>
      </c>
      <c r="I168" s="43">
        <v>100</v>
      </c>
      <c r="J168" s="45">
        <f t="shared" si="69"/>
        <v>0.06</v>
      </c>
      <c r="K168" s="46"/>
      <c r="L168" s="45">
        <f t="shared" si="70"/>
        <v>0.06</v>
      </c>
      <c r="M168" s="47"/>
      <c r="N168" s="46"/>
      <c r="O168" s="29"/>
      <c r="P168" s="14"/>
    </row>
    <row r="169" spans="2:16" ht="15" customHeight="1">
      <c r="B169" s="40" t="s">
        <v>158</v>
      </c>
      <c r="C169" s="18" t="str">
        <f>D109</f>
        <v>Секция 9</v>
      </c>
      <c r="D169" s="38" t="s">
        <v>112</v>
      </c>
      <c r="E169" s="18">
        <f t="shared" ref="E169:F172" si="71">H109</f>
        <v>2934</v>
      </c>
      <c r="F169" s="43">
        <f t="shared" si="71"/>
        <v>900</v>
      </c>
      <c r="G169" s="18">
        <f>L109</f>
        <v>4</v>
      </c>
      <c r="H169" s="18" t="str">
        <f>G111</f>
        <v>ОЛ-8</v>
      </c>
      <c r="I169" s="43">
        <v>100</v>
      </c>
      <c r="J169" s="45">
        <f t="shared" si="69"/>
        <v>0.36</v>
      </c>
      <c r="K169" s="46"/>
      <c r="L169" s="45">
        <f t="shared" si="70"/>
        <v>0.36</v>
      </c>
      <c r="M169" s="47"/>
      <c r="N169" s="46"/>
      <c r="O169" s="29"/>
      <c r="P169" s="14"/>
    </row>
    <row r="170" spans="2:16" ht="15" customHeight="1">
      <c r="B170" s="40" t="s">
        <v>158</v>
      </c>
      <c r="C170" s="42" t="str">
        <f>D110</f>
        <v>Секция 9</v>
      </c>
      <c r="D170" s="42" t="s">
        <v>181</v>
      </c>
      <c r="E170" s="42">
        <f t="shared" si="71"/>
        <v>2934</v>
      </c>
      <c r="F170" s="43">
        <f t="shared" si="71"/>
        <v>600</v>
      </c>
      <c r="G170" s="42">
        <f>L110</f>
        <v>1</v>
      </c>
      <c r="H170" s="42" t="str">
        <f>G112</f>
        <v>ОЛ-8</v>
      </c>
      <c r="I170" s="43">
        <v>100</v>
      </c>
      <c r="J170" s="45">
        <f t="shared" si="69"/>
        <v>0.06</v>
      </c>
      <c r="K170" s="46"/>
      <c r="L170" s="45">
        <f t="shared" si="70"/>
        <v>0.06</v>
      </c>
      <c r="M170" s="47"/>
      <c r="N170" s="46"/>
      <c r="O170" s="29"/>
      <c r="P170" s="14"/>
    </row>
    <row r="171" spans="2:16" ht="15" customHeight="1">
      <c r="B171" s="40" t="s">
        <v>158</v>
      </c>
      <c r="C171" s="18" t="str">
        <f>D111</f>
        <v>Секция 9</v>
      </c>
      <c r="D171" s="38" t="s">
        <v>113</v>
      </c>
      <c r="E171" s="18">
        <f t="shared" si="71"/>
        <v>2968</v>
      </c>
      <c r="F171" s="43">
        <f t="shared" si="71"/>
        <v>900</v>
      </c>
      <c r="G171" s="18">
        <f>L111</f>
        <v>4</v>
      </c>
      <c r="H171" s="18" t="str">
        <f>G111</f>
        <v>ОЛ-8</v>
      </c>
      <c r="I171" s="43">
        <v>100</v>
      </c>
      <c r="J171" s="45">
        <f t="shared" si="69"/>
        <v>0.36</v>
      </c>
      <c r="K171" s="46"/>
      <c r="L171" s="45">
        <f t="shared" si="70"/>
        <v>0.36</v>
      </c>
      <c r="M171" s="47"/>
      <c r="N171" s="46"/>
      <c r="O171" s="31"/>
      <c r="P171" s="14"/>
    </row>
    <row r="172" spans="2:16" ht="15" customHeight="1">
      <c r="B172" s="40" t="s">
        <v>158</v>
      </c>
      <c r="C172" s="42" t="str">
        <f>D112</f>
        <v>Секция 9</v>
      </c>
      <c r="D172" s="42" t="s">
        <v>182</v>
      </c>
      <c r="E172" s="42">
        <f t="shared" si="71"/>
        <v>2968</v>
      </c>
      <c r="F172" s="43">
        <f t="shared" si="71"/>
        <v>600</v>
      </c>
      <c r="G172" s="42">
        <f>L112</f>
        <v>1</v>
      </c>
      <c r="H172" s="42" t="str">
        <f>G112</f>
        <v>ОЛ-8</v>
      </c>
      <c r="I172" s="43">
        <v>100</v>
      </c>
      <c r="J172" s="45">
        <f t="shared" si="69"/>
        <v>0.06</v>
      </c>
      <c r="K172" s="29"/>
      <c r="L172" s="45">
        <f t="shared" si="70"/>
        <v>0.06</v>
      </c>
      <c r="M172" s="14"/>
      <c r="N172" s="46"/>
      <c r="O172" s="31"/>
      <c r="P172" s="14"/>
    </row>
    <row r="173" spans="2:16" ht="15" customHeight="1">
      <c r="B173" s="40" t="s">
        <v>158</v>
      </c>
      <c r="C173" s="18" t="str">
        <f>D6</f>
        <v>Секция 1</v>
      </c>
      <c r="D173" s="38" t="s">
        <v>98</v>
      </c>
      <c r="E173" s="18">
        <f>H6</f>
        <v>3173</v>
      </c>
      <c r="F173" s="43">
        <f>I6</f>
        <v>900</v>
      </c>
      <c r="G173" s="18">
        <f>L6</f>
        <v>3</v>
      </c>
      <c r="H173" s="18" t="str">
        <f>G6</f>
        <v>ОЛ-11</v>
      </c>
      <c r="I173" s="43">
        <v>100</v>
      </c>
      <c r="J173" s="45"/>
      <c r="K173" s="29"/>
      <c r="L173" s="45">
        <f t="shared" si="70"/>
        <v>0.27</v>
      </c>
      <c r="M173" s="14"/>
      <c r="N173" s="46"/>
      <c r="O173" s="29"/>
      <c r="P173" s="14"/>
    </row>
    <row r="174" spans="2:16" ht="15" customHeight="1">
      <c r="B174" s="40" t="s">
        <v>158</v>
      </c>
      <c r="C174" s="42" t="str">
        <f>D7</f>
        <v>Секция 1</v>
      </c>
      <c r="D174" s="42" t="s">
        <v>184</v>
      </c>
      <c r="E174" s="42">
        <f>H7</f>
        <v>3173</v>
      </c>
      <c r="F174" s="43">
        <f>I7</f>
        <v>600</v>
      </c>
      <c r="G174" s="42">
        <f>L7</f>
        <v>1</v>
      </c>
      <c r="H174" s="42" t="str">
        <f>G7</f>
        <v>ОЛ-11</v>
      </c>
      <c r="I174" s="43">
        <v>100</v>
      </c>
      <c r="J174" s="45"/>
      <c r="K174" s="29"/>
      <c r="L174" s="45">
        <f t="shared" si="70"/>
        <v>0.06</v>
      </c>
      <c r="M174" s="14"/>
      <c r="N174" s="46"/>
      <c r="O174" s="29"/>
      <c r="P174" s="14"/>
    </row>
    <row r="175" spans="2:16" ht="15" customHeight="1">
      <c r="B175" s="40" t="s">
        <v>158</v>
      </c>
      <c r="C175" s="18" t="str">
        <f>D113</f>
        <v>Секция 9</v>
      </c>
      <c r="D175" s="38" t="s">
        <v>116</v>
      </c>
      <c r="E175" s="18">
        <f>H113</f>
        <v>3282</v>
      </c>
      <c r="F175" s="43">
        <f>I113</f>
        <v>900</v>
      </c>
      <c r="G175" s="18">
        <f>L113</f>
        <v>4</v>
      </c>
      <c r="H175" s="18" t="str">
        <f>G113</f>
        <v>ОЛ-9</v>
      </c>
      <c r="I175" s="43">
        <v>100</v>
      </c>
      <c r="J175" s="45">
        <f t="shared" si="64"/>
        <v>0.72</v>
      </c>
      <c r="K175" s="29"/>
      <c r="L175" s="29"/>
      <c r="M175" s="14"/>
      <c r="N175" s="46"/>
      <c r="O175" s="29"/>
      <c r="P175" s="14"/>
    </row>
    <row r="176" spans="2:16" ht="15" customHeight="1">
      <c r="B176" s="40" t="s">
        <v>158</v>
      </c>
      <c r="C176" s="42" t="str">
        <f>D114</f>
        <v>Секция 9</v>
      </c>
      <c r="D176" s="43" t="s">
        <v>205</v>
      </c>
      <c r="E176" s="42">
        <f>H114</f>
        <v>3282</v>
      </c>
      <c r="F176" s="43">
        <f>I114</f>
        <v>600</v>
      </c>
      <c r="G176" s="42">
        <f>L114</f>
        <v>1</v>
      </c>
      <c r="H176" s="42" t="str">
        <f>G114</f>
        <v>ОЛ-9</v>
      </c>
      <c r="I176" s="43">
        <v>100</v>
      </c>
      <c r="J176" s="45">
        <f t="shared" si="64"/>
        <v>0.12</v>
      </c>
      <c r="K176" s="29"/>
      <c r="L176" s="29"/>
      <c r="M176" s="14"/>
      <c r="N176" s="46"/>
      <c r="O176" s="29"/>
      <c r="P176" s="14"/>
    </row>
    <row r="177" spans="2:16" ht="15" customHeight="1">
      <c r="B177" s="40" t="s">
        <v>158</v>
      </c>
      <c r="C177" s="18" t="str">
        <f>D12</f>
        <v>Секция 1</v>
      </c>
      <c r="D177" s="38" t="s">
        <v>119</v>
      </c>
      <c r="E177" s="18">
        <f t="shared" ref="E177:F180" si="72">H12</f>
        <v>3255</v>
      </c>
      <c r="F177" s="43">
        <f t="shared" si="72"/>
        <v>900</v>
      </c>
      <c r="G177" s="18">
        <f>L12</f>
        <v>3</v>
      </c>
      <c r="H177" s="18" t="str">
        <f>G12</f>
        <v>ОЛ-4</v>
      </c>
      <c r="I177" s="43">
        <v>100</v>
      </c>
      <c r="J177" s="45">
        <f t="shared" ref="J177:J186" si="73">F177*G177*I177/1000000</f>
        <v>0.27</v>
      </c>
      <c r="K177" s="29"/>
      <c r="L177" s="45">
        <f>F177*G177*I177/1000000</f>
        <v>0.27</v>
      </c>
      <c r="M177" s="14"/>
      <c r="N177" s="46"/>
      <c r="O177" s="31"/>
      <c r="P177" s="18"/>
    </row>
    <row r="178" spans="2:16" ht="15" customHeight="1">
      <c r="B178" s="40" t="s">
        <v>158</v>
      </c>
      <c r="C178" s="42" t="str">
        <f>D13</f>
        <v>Секция 1</v>
      </c>
      <c r="D178" s="42" t="s">
        <v>187</v>
      </c>
      <c r="E178" s="42">
        <f t="shared" si="72"/>
        <v>3255</v>
      </c>
      <c r="F178" s="43">
        <f t="shared" si="72"/>
        <v>600</v>
      </c>
      <c r="G178" s="42">
        <f>L13</f>
        <v>1</v>
      </c>
      <c r="H178" s="42" t="str">
        <f>G13</f>
        <v>ОЛ-4</v>
      </c>
      <c r="I178" s="43">
        <v>100</v>
      </c>
      <c r="J178" s="45">
        <f t="shared" si="73"/>
        <v>0.06</v>
      </c>
      <c r="K178" s="29"/>
      <c r="L178" s="45">
        <f>F178*G178*I178/1000000</f>
        <v>0.06</v>
      </c>
      <c r="M178" s="14"/>
      <c r="N178" s="46"/>
      <c r="O178" s="31"/>
      <c r="P178" s="42"/>
    </row>
    <row r="179" spans="2:16" ht="15" customHeight="1">
      <c r="B179" s="40" t="s">
        <v>158</v>
      </c>
      <c r="C179" s="18" t="str">
        <f>D14</f>
        <v>Секция 1</v>
      </c>
      <c r="D179" s="38" t="s">
        <v>109</v>
      </c>
      <c r="E179" s="18">
        <f t="shared" si="72"/>
        <v>3286</v>
      </c>
      <c r="F179" s="43">
        <f t="shared" si="72"/>
        <v>900</v>
      </c>
      <c r="G179" s="18">
        <f>L14</f>
        <v>3</v>
      </c>
      <c r="H179" s="18" t="str">
        <f>G14</f>
        <v>ОЛ-12</v>
      </c>
      <c r="I179" s="43">
        <v>100</v>
      </c>
      <c r="J179" s="45">
        <f t="shared" si="73"/>
        <v>0.27</v>
      </c>
      <c r="K179" s="29"/>
      <c r="L179" s="29"/>
      <c r="M179" s="14"/>
      <c r="N179" s="46"/>
      <c r="O179" s="29"/>
      <c r="P179" s="14"/>
    </row>
    <row r="180" spans="2:16" ht="15" customHeight="1">
      <c r="B180" s="40" t="s">
        <v>158</v>
      </c>
      <c r="C180" s="42" t="str">
        <f>D15</f>
        <v>Секция 1</v>
      </c>
      <c r="D180" s="42" t="s">
        <v>188</v>
      </c>
      <c r="E180" s="42">
        <f t="shared" si="72"/>
        <v>3286</v>
      </c>
      <c r="F180" s="43">
        <f t="shared" si="72"/>
        <v>600</v>
      </c>
      <c r="G180" s="42">
        <f>L15</f>
        <v>1</v>
      </c>
      <c r="H180" s="42" t="str">
        <f>G15</f>
        <v>ОЛ-12</v>
      </c>
      <c r="I180" s="43">
        <v>100</v>
      </c>
      <c r="J180" s="45">
        <f t="shared" si="73"/>
        <v>0.06</v>
      </c>
      <c r="K180" s="29"/>
      <c r="L180" s="29"/>
      <c r="M180" s="14"/>
      <c r="N180" s="46"/>
      <c r="O180" s="29"/>
      <c r="P180" s="14"/>
    </row>
    <row r="181" spans="2:16" ht="15" customHeight="1">
      <c r="B181" s="40" t="s">
        <v>158</v>
      </c>
      <c r="C181" s="18" t="str">
        <f>D8</f>
        <v>Секция 1</v>
      </c>
      <c r="D181" s="38" t="s">
        <v>99</v>
      </c>
      <c r="E181" s="18">
        <f t="shared" ref="E181:F184" si="74">H8</f>
        <v>3318</v>
      </c>
      <c r="F181" s="43">
        <f t="shared" si="74"/>
        <v>900</v>
      </c>
      <c r="G181" s="18">
        <f>L8</f>
        <v>3</v>
      </c>
      <c r="H181" s="18" t="str">
        <f>G8</f>
        <v>ОЛ-11</v>
      </c>
      <c r="I181" s="43">
        <v>100</v>
      </c>
      <c r="J181" s="45">
        <f t="shared" si="73"/>
        <v>0.27</v>
      </c>
      <c r="K181" s="29"/>
      <c r="L181" s="45">
        <f t="shared" ref="L181:L188" si="75">F181*G181*I181/1000000</f>
        <v>0.27</v>
      </c>
      <c r="M181" s="14"/>
      <c r="N181" s="46"/>
      <c r="O181" s="29"/>
      <c r="P181" s="14"/>
    </row>
    <row r="182" spans="2:16" ht="15" customHeight="1">
      <c r="B182" s="40" t="s">
        <v>158</v>
      </c>
      <c r="C182" s="42" t="str">
        <f>D9</f>
        <v>Секция 1</v>
      </c>
      <c r="D182" s="42" t="s">
        <v>185</v>
      </c>
      <c r="E182" s="42">
        <f t="shared" si="74"/>
        <v>3318</v>
      </c>
      <c r="F182" s="43">
        <f t="shared" si="74"/>
        <v>600</v>
      </c>
      <c r="G182" s="42">
        <f>L9</f>
        <v>1</v>
      </c>
      <c r="H182" s="42" t="str">
        <f>G9</f>
        <v>ОЛ-11</v>
      </c>
      <c r="I182" s="43">
        <v>100</v>
      </c>
      <c r="J182" s="45">
        <f t="shared" si="73"/>
        <v>0.06</v>
      </c>
      <c r="K182" s="46"/>
      <c r="L182" s="45">
        <f t="shared" si="75"/>
        <v>0.06</v>
      </c>
      <c r="M182" s="47"/>
      <c r="N182" s="46"/>
      <c r="O182" s="29"/>
      <c r="P182" s="14"/>
    </row>
    <row r="183" spans="2:16" ht="15" customHeight="1">
      <c r="B183" s="40" t="s">
        <v>158</v>
      </c>
      <c r="C183" s="18" t="str">
        <f>D10</f>
        <v>Секция 1</v>
      </c>
      <c r="D183" s="38" t="s">
        <v>120</v>
      </c>
      <c r="E183" s="18">
        <f t="shared" si="74"/>
        <v>3330</v>
      </c>
      <c r="F183" s="43">
        <f t="shared" si="74"/>
        <v>900</v>
      </c>
      <c r="G183" s="18">
        <f>L10</f>
        <v>3</v>
      </c>
      <c r="H183" s="18" t="str">
        <f>G10</f>
        <v>ОЛ-4</v>
      </c>
      <c r="I183" s="43">
        <v>100</v>
      </c>
      <c r="J183" s="45">
        <f t="shared" si="73"/>
        <v>0.27</v>
      </c>
      <c r="K183" s="46"/>
      <c r="L183" s="45">
        <f t="shared" si="75"/>
        <v>0.27</v>
      </c>
      <c r="M183" s="47"/>
      <c r="N183" s="46"/>
      <c r="O183" s="31"/>
      <c r="P183" s="18"/>
    </row>
    <row r="184" spans="2:16" ht="15" customHeight="1">
      <c r="B184" s="40" t="s">
        <v>158</v>
      </c>
      <c r="C184" s="42" t="str">
        <f>D11</f>
        <v>Секция 1</v>
      </c>
      <c r="D184" s="42" t="s">
        <v>186</v>
      </c>
      <c r="E184" s="42">
        <f t="shared" si="74"/>
        <v>3330</v>
      </c>
      <c r="F184" s="43">
        <f t="shared" si="74"/>
        <v>600</v>
      </c>
      <c r="G184" s="42">
        <f>L11</f>
        <v>1</v>
      </c>
      <c r="H184" s="42" t="str">
        <f>G11</f>
        <v>ОЛ-4</v>
      </c>
      <c r="I184" s="43">
        <v>100</v>
      </c>
      <c r="J184" s="45">
        <f t="shared" si="73"/>
        <v>0.06</v>
      </c>
      <c r="K184" s="46"/>
      <c r="L184" s="45">
        <f t="shared" si="75"/>
        <v>0.06</v>
      </c>
      <c r="M184" s="47"/>
      <c r="N184" s="46"/>
      <c r="O184" s="31"/>
      <c r="P184" s="42"/>
    </row>
    <row r="185" spans="2:16" ht="15" customHeight="1">
      <c r="B185" s="40" t="s">
        <v>158</v>
      </c>
      <c r="C185" s="18" t="str">
        <f>D103</f>
        <v>Секция 9</v>
      </c>
      <c r="D185" s="38" t="s">
        <v>104</v>
      </c>
      <c r="E185" s="18">
        <f t="shared" ref="E185:F188" si="76">H103</f>
        <v>3346</v>
      </c>
      <c r="F185" s="43">
        <f t="shared" si="76"/>
        <v>900</v>
      </c>
      <c r="G185" s="18">
        <f>L103</f>
        <v>4</v>
      </c>
      <c r="H185" s="18" t="str">
        <f>G103</f>
        <v>ОЛ-7</v>
      </c>
      <c r="I185" s="43">
        <v>100</v>
      </c>
      <c r="J185" s="45">
        <f t="shared" si="73"/>
        <v>0.36</v>
      </c>
      <c r="K185" s="46"/>
      <c r="L185" s="45">
        <f t="shared" si="75"/>
        <v>0.36</v>
      </c>
      <c r="M185" s="47"/>
      <c r="N185" s="46"/>
      <c r="O185" s="29"/>
      <c r="P185" s="14"/>
    </row>
    <row r="186" spans="2:16" ht="15" customHeight="1">
      <c r="B186" s="40" t="s">
        <v>158</v>
      </c>
      <c r="C186" s="42" t="str">
        <f>D104</f>
        <v>Секция 9</v>
      </c>
      <c r="D186" s="42" t="s">
        <v>178</v>
      </c>
      <c r="E186" s="42">
        <f t="shared" si="76"/>
        <v>3346</v>
      </c>
      <c r="F186" s="43">
        <f t="shared" si="76"/>
        <v>600</v>
      </c>
      <c r="G186" s="42">
        <f>L104</f>
        <v>1</v>
      </c>
      <c r="H186" s="42" t="str">
        <f>G104</f>
        <v>ОЛ-7</v>
      </c>
      <c r="I186" s="43">
        <v>100</v>
      </c>
      <c r="J186" s="45">
        <f t="shared" si="73"/>
        <v>0.06</v>
      </c>
      <c r="K186" s="46"/>
      <c r="L186" s="45">
        <f t="shared" si="75"/>
        <v>0.06</v>
      </c>
      <c r="M186" s="47"/>
      <c r="N186" s="46"/>
      <c r="O186" s="29"/>
      <c r="P186" s="14"/>
    </row>
    <row r="187" spans="2:16" ht="15" customHeight="1">
      <c r="B187" s="40" t="s">
        <v>158</v>
      </c>
      <c r="C187" s="18" t="str">
        <f>D105</f>
        <v>Секция 9</v>
      </c>
      <c r="D187" s="38" t="s">
        <v>103</v>
      </c>
      <c r="E187" s="18">
        <f t="shared" si="76"/>
        <v>3562</v>
      </c>
      <c r="F187" s="43">
        <f t="shared" si="76"/>
        <v>900</v>
      </c>
      <c r="G187" s="18">
        <f>L113+5</f>
        <v>9</v>
      </c>
      <c r="H187" s="18" t="str">
        <f>G105</f>
        <v>ОЛ-7</v>
      </c>
      <c r="I187" s="43">
        <v>100</v>
      </c>
      <c r="J187" s="45"/>
      <c r="K187" s="46"/>
      <c r="L187" s="45">
        <f t="shared" si="75"/>
        <v>0.81</v>
      </c>
      <c r="M187" s="47"/>
      <c r="N187" s="46"/>
      <c r="O187" s="29"/>
      <c r="P187" s="14"/>
    </row>
    <row r="188" spans="2:16" ht="15" customHeight="1">
      <c r="B188" s="40" t="s">
        <v>158</v>
      </c>
      <c r="C188" s="42" t="str">
        <f>D106</f>
        <v>Секция 9</v>
      </c>
      <c r="D188" s="42" t="s">
        <v>179</v>
      </c>
      <c r="E188" s="42">
        <f t="shared" si="76"/>
        <v>3562</v>
      </c>
      <c r="F188" s="43">
        <f t="shared" si="76"/>
        <v>600</v>
      </c>
      <c r="G188" s="42">
        <f>L106</f>
        <v>1</v>
      </c>
      <c r="H188" s="42" t="str">
        <f>G106</f>
        <v>ОЛ-7</v>
      </c>
      <c r="I188" s="43">
        <v>100</v>
      </c>
      <c r="J188" s="45"/>
      <c r="K188" s="46"/>
      <c r="L188" s="45">
        <f t="shared" si="75"/>
        <v>0.06</v>
      </c>
      <c r="M188" s="47"/>
      <c r="N188" s="46"/>
      <c r="O188" s="29"/>
      <c r="P188" s="14"/>
    </row>
    <row r="189" spans="2:16" ht="15" customHeight="1">
      <c r="B189" s="26"/>
      <c r="C189" s="18"/>
      <c r="D189" s="18"/>
      <c r="E189" s="18" t="s">
        <v>46</v>
      </c>
      <c r="F189" s="43">
        <f t="shared" ref="F189:F229" si="77">I166</f>
        <v>100</v>
      </c>
      <c r="G189" s="20">
        <f>SUM(G163:G188)</f>
        <v>63</v>
      </c>
      <c r="H189" s="18"/>
      <c r="I189" s="12"/>
      <c r="J189" s="52">
        <f>SUM(J163:J188)</f>
        <v>4.4999999999999991</v>
      </c>
      <c r="K189" s="34">
        <f>J189/3.125*1.15</f>
        <v>1.6559999999999995</v>
      </c>
      <c r="L189" s="55">
        <f>J189*1.15</f>
        <v>5.1749999999999989</v>
      </c>
      <c r="M189" s="56">
        <f>L189/3.125*1.15</f>
        <v>1.9043999999999994</v>
      </c>
      <c r="N189" s="34"/>
      <c r="O189" s="29"/>
      <c r="P189" s="14"/>
    </row>
    <row r="190" spans="2:16" ht="15" customHeight="1">
      <c r="B190" s="40" t="s">
        <v>160</v>
      </c>
      <c r="C190" s="18" t="str">
        <f>D40</f>
        <v>Секция 3</v>
      </c>
      <c r="D190" s="39" t="s">
        <v>142</v>
      </c>
      <c r="E190" s="18">
        <f t="shared" ref="E190:F193" si="78">H38</f>
        <v>1285</v>
      </c>
      <c r="F190" s="43">
        <f t="shared" si="78"/>
        <v>900</v>
      </c>
      <c r="G190" s="18">
        <f>M38</f>
        <v>4</v>
      </c>
      <c r="H190" s="18" t="str">
        <f>G38</f>
        <v>ОЛ-10</v>
      </c>
      <c r="I190" s="43">
        <v>100</v>
      </c>
      <c r="J190" s="45">
        <f>F190*G190*I190/1000000</f>
        <v>0.36</v>
      </c>
      <c r="K190" s="46"/>
      <c r="L190" s="45">
        <f>F190*G190*I190/1000000</f>
        <v>0.36</v>
      </c>
      <c r="M190" s="47"/>
      <c r="N190" s="46"/>
      <c r="O190" s="29"/>
      <c r="P190" s="14"/>
    </row>
    <row r="191" spans="2:16" ht="15" customHeight="1">
      <c r="B191" s="40" t="s">
        <v>160</v>
      </c>
      <c r="C191" s="42" t="str">
        <f>D41</f>
        <v>Секция 3</v>
      </c>
      <c r="D191" s="42" t="s">
        <v>191</v>
      </c>
      <c r="E191" s="42">
        <f t="shared" si="78"/>
        <v>1285</v>
      </c>
      <c r="F191" s="43">
        <f t="shared" si="78"/>
        <v>600</v>
      </c>
      <c r="G191" s="42">
        <f>M39</f>
        <v>1</v>
      </c>
      <c r="H191" s="42" t="str">
        <f>G39</f>
        <v>ОЛ-10</v>
      </c>
      <c r="I191" s="43">
        <v>100</v>
      </c>
      <c r="J191" s="45">
        <f>F191*G191*I191/1000000</f>
        <v>0.06</v>
      </c>
      <c r="K191" s="46"/>
      <c r="L191" s="45">
        <f>F191*G191*I191/1000000</f>
        <v>0.06</v>
      </c>
      <c r="M191" s="47"/>
      <c r="N191" s="46"/>
      <c r="O191" s="29"/>
      <c r="P191" s="14"/>
    </row>
    <row r="192" spans="2:16" ht="15" customHeight="1">
      <c r="B192" s="40" t="s">
        <v>160</v>
      </c>
      <c r="C192" s="39" t="str">
        <f>D42</f>
        <v>Секция 3</v>
      </c>
      <c r="D192" s="39" t="s">
        <v>143</v>
      </c>
      <c r="E192" s="39">
        <f t="shared" si="78"/>
        <v>1285</v>
      </c>
      <c r="F192" s="43">
        <f t="shared" si="78"/>
        <v>900</v>
      </c>
      <c r="G192" s="39">
        <f>M42</f>
        <v>4</v>
      </c>
      <c r="H192" s="39" t="str">
        <f>G40</f>
        <v>ОЛ-10</v>
      </c>
      <c r="I192" s="43">
        <v>100</v>
      </c>
      <c r="J192" s="45">
        <f>F192*G192*I192/1000000</f>
        <v>0.36</v>
      </c>
      <c r="K192" s="46"/>
      <c r="L192" s="45">
        <f>F192*G192*I192/1000000</f>
        <v>0.36</v>
      </c>
      <c r="M192" s="47"/>
      <c r="N192" s="46"/>
      <c r="O192" s="29"/>
      <c r="P192" s="14"/>
    </row>
    <row r="193" spans="2:16" ht="15" customHeight="1">
      <c r="B193" s="40" t="s">
        <v>160</v>
      </c>
      <c r="C193" s="42" t="str">
        <f>D43</f>
        <v>Секция 3</v>
      </c>
      <c r="D193" s="43" t="s">
        <v>206</v>
      </c>
      <c r="E193" s="42">
        <f t="shared" si="78"/>
        <v>1285</v>
      </c>
      <c r="F193" s="43">
        <f t="shared" si="78"/>
        <v>600</v>
      </c>
      <c r="G193" s="42">
        <f>M43</f>
        <v>1</v>
      </c>
      <c r="H193" s="42" t="str">
        <f>G41</f>
        <v>ОЛ-10</v>
      </c>
      <c r="I193" s="43">
        <v>100</v>
      </c>
      <c r="J193" s="45">
        <f>F193*G193*I193/1000000</f>
        <v>0.06</v>
      </c>
      <c r="K193" s="46"/>
      <c r="L193" s="45">
        <f>F193*G193*I193/1000000</f>
        <v>0.06</v>
      </c>
      <c r="M193" s="47"/>
      <c r="N193" s="46"/>
      <c r="O193" s="29"/>
      <c r="P193" s="14"/>
    </row>
    <row r="194" spans="2:16" ht="15" customHeight="1">
      <c r="B194" s="40" t="s">
        <v>160</v>
      </c>
      <c r="C194" s="18" t="str">
        <f>D69</f>
        <v>Секция 6</v>
      </c>
      <c r="D194" s="38" t="s">
        <v>129</v>
      </c>
      <c r="E194" s="18">
        <f>H69</f>
        <v>2532</v>
      </c>
      <c r="F194" s="43">
        <f>I69</f>
        <v>900</v>
      </c>
      <c r="G194" s="18">
        <f>M69</f>
        <v>4</v>
      </c>
      <c r="H194" s="18" t="str">
        <f>G69</f>
        <v>ОЛ-21</v>
      </c>
      <c r="I194" s="43">
        <v>100</v>
      </c>
      <c r="J194" s="45">
        <f t="shared" ref="J194:J254" si="79">F194*G194*I194*2/1000000</f>
        <v>0.72</v>
      </c>
      <c r="K194" s="46"/>
      <c r="L194" s="46"/>
      <c r="M194" s="47"/>
      <c r="N194" s="46"/>
      <c r="O194" s="29"/>
      <c r="P194" s="14"/>
    </row>
    <row r="195" spans="2:16" ht="15" customHeight="1">
      <c r="B195" s="40" t="s">
        <v>160</v>
      </c>
      <c r="C195" s="42" t="str">
        <f>D70</f>
        <v>Секция 6</v>
      </c>
      <c r="D195" s="42" t="s">
        <v>190</v>
      </c>
      <c r="E195" s="42">
        <f>H70</f>
        <v>2532</v>
      </c>
      <c r="F195" s="43">
        <f>I70</f>
        <v>600</v>
      </c>
      <c r="G195" s="42">
        <f>M70</f>
        <v>1</v>
      </c>
      <c r="H195" s="42" t="str">
        <f>G70</f>
        <v>ОЛ-21</v>
      </c>
      <c r="I195" s="43">
        <v>100</v>
      </c>
      <c r="J195" s="45">
        <f t="shared" si="79"/>
        <v>0.12</v>
      </c>
      <c r="K195" s="46"/>
      <c r="L195" s="46"/>
      <c r="M195" s="47"/>
      <c r="N195" s="46"/>
      <c r="O195" s="29"/>
      <c r="P195" s="14"/>
    </row>
    <row r="196" spans="2:16" ht="15" customHeight="1">
      <c r="B196" s="40" t="s">
        <v>160</v>
      </c>
      <c r="C196" s="18" t="str">
        <f>D42</f>
        <v>Секция 3</v>
      </c>
      <c r="D196" s="38" t="s">
        <v>127</v>
      </c>
      <c r="E196" s="18">
        <f>H42</f>
        <v>4368</v>
      </c>
      <c r="F196" s="43">
        <f>I42</f>
        <v>900</v>
      </c>
      <c r="G196" s="18">
        <f>M42+3</f>
        <v>7</v>
      </c>
      <c r="H196" s="18" t="str">
        <f>G42</f>
        <v>ОЛ-10</v>
      </c>
      <c r="I196" s="43">
        <v>100</v>
      </c>
      <c r="J196" s="45"/>
      <c r="K196" s="46"/>
      <c r="L196" s="45">
        <f>F196*G196*I196/1000000</f>
        <v>0.63</v>
      </c>
      <c r="M196" s="47"/>
      <c r="N196" s="46"/>
      <c r="O196" s="29"/>
      <c r="P196" s="14"/>
    </row>
    <row r="197" spans="2:16" ht="15" customHeight="1">
      <c r="B197" s="40" t="s">
        <v>160</v>
      </c>
      <c r="C197" s="42" t="str">
        <f>D43</f>
        <v>Секция 3</v>
      </c>
      <c r="D197" s="42" t="s">
        <v>192</v>
      </c>
      <c r="E197" s="42">
        <f>H43</f>
        <v>4368</v>
      </c>
      <c r="F197" s="43">
        <f>I43</f>
        <v>600</v>
      </c>
      <c r="G197" s="42">
        <f>M43</f>
        <v>1</v>
      </c>
      <c r="H197" s="42" t="str">
        <f>G43</f>
        <v>ОЛ-10</v>
      </c>
      <c r="I197" s="43">
        <v>100</v>
      </c>
      <c r="J197" s="45">
        <f>F197*G197*I197/1000000</f>
        <v>0.06</v>
      </c>
      <c r="K197" s="46"/>
      <c r="L197" s="45">
        <f>F197*G197*I197/1000000</f>
        <v>0.06</v>
      </c>
      <c r="M197" s="47"/>
      <c r="N197" s="46"/>
      <c r="O197" s="29"/>
      <c r="P197" s="14"/>
    </row>
    <row r="198" spans="2:16" ht="15" customHeight="1">
      <c r="B198" s="40"/>
      <c r="C198" s="18"/>
      <c r="D198" s="18"/>
      <c r="E198" s="18" t="s">
        <v>46</v>
      </c>
      <c r="F198" s="43">
        <f t="shared" si="77"/>
        <v>100</v>
      </c>
      <c r="G198" s="20">
        <f>SUM(G190:G197)</f>
        <v>23</v>
      </c>
      <c r="H198" s="18"/>
      <c r="I198" s="12"/>
      <c r="J198" s="52">
        <f>SUM(J190:J197)</f>
        <v>1.7400000000000002</v>
      </c>
      <c r="K198" s="34">
        <f>J198/3.125*1.15</f>
        <v>0.64032</v>
      </c>
      <c r="L198" s="55">
        <f>J198*1.15</f>
        <v>2.0009999999999999</v>
      </c>
      <c r="M198" s="56">
        <f>L198/3.125*1.15</f>
        <v>0.73636799999999991</v>
      </c>
      <c r="N198" s="34"/>
      <c r="O198" s="29"/>
      <c r="P198" s="14"/>
    </row>
    <row r="199" spans="2:16" ht="15" customHeight="1">
      <c r="B199" s="40" t="s">
        <v>161</v>
      </c>
      <c r="C199" s="18" t="str">
        <f>D32</f>
        <v>Секция 3</v>
      </c>
      <c r="D199" s="38" t="s">
        <v>123</v>
      </c>
      <c r="E199" s="18">
        <f>H32</f>
        <v>547</v>
      </c>
      <c r="F199" s="43">
        <f>I32</f>
        <v>900</v>
      </c>
      <c r="G199" s="18">
        <f>N32</f>
        <v>4</v>
      </c>
      <c r="H199" s="18" t="str">
        <f>G32</f>
        <v>ОЛ-3</v>
      </c>
      <c r="I199" s="43">
        <v>100</v>
      </c>
      <c r="J199" s="45">
        <f t="shared" ref="J199:J204" si="80">F199*G199*I199/1000000</f>
        <v>0.36</v>
      </c>
      <c r="K199" s="46"/>
      <c r="L199" s="45">
        <f t="shared" ref="L199:L204" si="81">F199*G199*I199/1000000</f>
        <v>0.36</v>
      </c>
      <c r="M199" s="47"/>
      <c r="N199" s="46"/>
      <c r="O199" s="29"/>
      <c r="P199" s="14"/>
    </row>
    <row r="200" spans="2:16" ht="15" customHeight="1">
      <c r="B200" s="40" t="s">
        <v>161</v>
      </c>
      <c r="C200" s="42" t="str">
        <f>D33</f>
        <v>Секция 3</v>
      </c>
      <c r="D200" s="43" t="s">
        <v>207</v>
      </c>
      <c r="E200" s="42">
        <f>H33</f>
        <v>547</v>
      </c>
      <c r="F200" s="43">
        <f>I33</f>
        <v>600</v>
      </c>
      <c r="G200" s="42">
        <f>N33</f>
        <v>1</v>
      </c>
      <c r="H200" s="42" t="str">
        <f>G33</f>
        <v>ОЛ-3</v>
      </c>
      <c r="I200" s="43">
        <v>100</v>
      </c>
      <c r="J200" s="45">
        <f t="shared" si="80"/>
        <v>0.06</v>
      </c>
      <c r="K200" s="46"/>
      <c r="L200" s="45">
        <f t="shared" si="81"/>
        <v>0.06</v>
      </c>
      <c r="M200" s="47"/>
      <c r="N200" s="46"/>
      <c r="O200" s="29"/>
      <c r="P200" s="14"/>
    </row>
    <row r="201" spans="2:16" ht="15" customHeight="1">
      <c r="B201" s="40" t="s">
        <v>161</v>
      </c>
      <c r="C201" s="18" t="str">
        <f>D81</f>
        <v>Секция 7</v>
      </c>
      <c r="D201" s="39" t="s">
        <v>144</v>
      </c>
      <c r="E201" s="18">
        <f t="shared" ref="E201:F204" si="82">H81</f>
        <v>1219</v>
      </c>
      <c r="F201" s="43">
        <f t="shared" si="82"/>
        <v>900</v>
      </c>
      <c r="G201" s="18">
        <f>N81</f>
        <v>4</v>
      </c>
      <c r="H201" s="18" t="str">
        <f>G81</f>
        <v>ОЛ-10</v>
      </c>
      <c r="I201" s="43">
        <v>100</v>
      </c>
      <c r="J201" s="45">
        <f t="shared" si="80"/>
        <v>0.36</v>
      </c>
      <c r="K201" s="46"/>
      <c r="L201" s="45">
        <f t="shared" si="81"/>
        <v>0.36</v>
      </c>
      <c r="M201" s="47"/>
      <c r="N201" s="46"/>
      <c r="O201" s="29"/>
      <c r="P201" s="14"/>
    </row>
    <row r="202" spans="2:16" ht="15" customHeight="1">
      <c r="B202" s="40" t="s">
        <v>161</v>
      </c>
      <c r="C202" s="42" t="str">
        <f>D82</f>
        <v>Секция 7</v>
      </c>
      <c r="D202" s="42" t="s">
        <v>195</v>
      </c>
      <c r="E202" s="42">
        <f t="shared" si="82"/>
        <v>1219</v>
      </c>
      <c r="F202" s="43">
        <f t="shared" si="82"/>
        <v>600</v>
      </c>
      <c r="G202" s="42">
        <f>N82</f>
        <v>1</v>
      </c>
      <c r="H202" s="42" t="str">
        <f>G82</f>
        <v>ОЛ-10</v>
      </c>
      <c r="I202" s="43">
        <v>100</v>
      </c>
      <c r="J202" s="45">
        <f t="shared" si="80"/>
        <v>0.06</v>
      </c>
      <c r="K202" s="46"/>
      <c r="L202" s="45">
        <f t="shared" si="81"/>
        <v>0.06</v>
      </c>
      <c r="M202" s="47"/>
      <c r="N202" s="46"/>
      <c r="O202" s="29"/>
      <c r="P202" s="14"/>
    </row>
    <row r="203" spans="2:16" ht="15" customHeight="1">
      <c r="B203" s="40" t="s">
        <v>161</v>
      </c>
      <c r="C203" s="39" t="str">
        <f>D83</f>
        <v>Секция 7</v>
      </c>
      <c r="D203" s="39" t="s">
        <v>145</v>
      </c>
      <c r="E203" s="39">
        <f t="shared" si="82"/>
        <v>1219</v>
      </c>
      <c r="F203" s="43">
        <f t="shared" si="82"/>
        <v>900</v>
      </c>
      <c r="G203" s="39">
        <f>N83</f>
        <v>4</v>
      </c>
      <c r="H203" s="39" t="str">
        <f>G83</f>
        <v>ОЛ-10</v>
      </c>
      <c r="I203" s="43">
        <v>100</v>
      </c>
      <c r="J203" s="45">
        <f t="shared" si="80"/>
        <v>0.36</v>
      </c>
      <c r="K203" s="46"/>
      <c r="L203" s="45">
        <f t="shared" si="81"/>
        <v>0.36</v>
      </c>
      <c r="M203" s="47"/>
      <c r="N203" s="46"/>
      <c r="O203" s="29"/>
      <c r="P203" s="14"/>
    </row>
    <row r="204" spans="2:16" ht="15" customHeight="1">
      <c r="B204" s="40" t="s">
        <v>161</v>
      </c>
      <c r="C204" s="42" t="str">
        <f>D84</f>
        <v>Секция 7</v>
      </c>
      <c r="D204" s="42" t="s">
        <v>194</v>
      </c>
      <c r="E204" s="42">
        <f t="shared" si="82"/>
        <v>1219</v>
      </c>
      <c r="F204" s="43">
        <f t="shared" si="82"/>
        <v>600</v>
      </c>
      <c r="G204" s="42">
        <f>N84</f>
        <v>1</v>
      </c>
      <c r="H204" s="42" t="str">
        <f>G84</f>
        <v>ОЛ-10</v>
      </c>
      <c r="I204" s="43">
        <v>100</v>
      </c>
      <c r="J204" s="45">
        <f t="shared" si="80"/>
        <v>0.06</v>
      </c>
      <c r="K204" s="46"/>
      <c r="L204" s="45">
        <f t="shared" si="81"/>
        <v>0.06</v>
      </c>
      <c r="M204" s="47"/>
      <c r="N204" s="46"/>
      <c r="O204" s="29"/>
      <c r="P204" s="14"/>
    </row>
    <row r="205" spans="2:16" ht="15" customHeight="1">
      <c r="B205" s="40" t="s">
        <v>161</v>
      </c>
      <c r="C205" s="18" t="str">
        <f>D101</f>
        <v>Секция 9</v>
      </c>
      <c r="D205" s="38" t="s">
        <v>57</v>
      </c>
      <c r="E205" s="18">
        <f>H101</f>
        <v>2412</v>
      </c>
      <c r="F205" s="43">
        <f>I101</f>
        <v>900</v>
      </c>
      <c r="G205" s="18">
        <f>N101</f>
        <v>4</v>
      </c>
      <c r="H205" s="18" t="str">
        <f>G101</f>
        <v>ОЛ-6</v>
      </c>
      <c r="I205" s="43">
        <v>100</v>
      </c>
      <c r="J205" s="45">
        <f t="shared" si="79"/>
        <v>0.72</v>
      </c>
      <c r="K205" s="46"/>
      <c r="L205" s="46"/>
      <c r="M205" s="47"/>
      <c r="N205" s="46"/>
      <c r="O205" s="29"/>
      <c r="P205" s="14"/>
    </row>
    <row r="206" spans="2:16" ht="15" customHeight="1">
      <c r="B206" s="40" t="s">
        <v>161</v>
      </c>
      <c r="C206" s="18" t="str">
        <f>D25</f>
        <v>Секция 2</v>
      </c>
      <c r="D206" s="38" t="s">
        <v>63</v>
      </c>
      <c r="E206" s="18">
        <f>H25</f>
        <v>2692</v>
      </c>
      <c r="F206" s="43">
        <f>I25</f>
        <v>900</v>
      </c>
      <c r="G206" s="18">
        <f>N25</f>
        <v>4</v>
      </c>
      <c r="H206" s="18" t="str">
        <f>G25</f>
        <v>ОЛ-2</v>
      </c>
      <c r="I206" s="43">
        <v>100</v>
      </c>
      <c r="J206" s="45">
        <f t="shared" si="79"/>
        <v>0.72</v>
      </c>
      <c r="K206" s="46"/>
      <c r="L206" s="46"/>
      <c r="M206" s="47"/>
      <c r="N206" s="46"/>
      <c r="O206" s="29"/>
      <c r="P206" s="14"/>
    </row>
    <row r="207" spans="2:16" ht="15" customHeight="1">
      <c r="B207" s="40" t="s">
        <v>161</v>
      </c>
      <c r="C207" s="39" t="s">
        <v>1</v>
      </c>
      <c r="D207" s="39" t="s">
        <v>146</v>
      </c>
      <c r="E207" s="18">
        <f>H21</f>
        <v>2674</v>
      </c>
      <c r="F207" s="43">
        <f>I20</f>
        <v>900</v>
      </c>
      <c r="G207" s="18">
        <f>N20</f>
        <v>4</v>
      </c>
      <c r="H207" s="39" t="s">
        <v>6</v>
      </c>
      <c r="I207" s="43">
        <v>100</v>
      </c>
      <c r="J207" s="45">
        <f t="shared" si="79"/>
        <v>0.72</v>
      </c>
      <c r="K207" s="46"/>
      <c r="L207" s="46"/>
      <c r="M207" s="47"/>
      <c r="N207" s="46"/>
      <c r="O207" s="29"/>
      <c r="P207" s="14"/>
    </row>
    <row r="208" spans="2:16" ht="15" customHeight="1">
      <c r="B208" s="40" t="s">
        <v>161</v>
      </c>
      <c r="C208" s="39" t="s">
        <v>22</v>
      </c>
      <c r="D208" s="43" t="s">
        <v>220</v>
      </c>
      <c r="E208" s="39">
        <f>H92</f>
        <v>2704</v>
      </c>
      <c r="F208" s="43">
        <f>I92</f>
        <v>900</v>
      </c>
      <c r="G208" s="39">
        <f>N92</f>
        <v>4</v>
      </c>
      <c r="H208" s="39" t="s">
        <v>8</v>
      </c>
      <c r="I208" s="43">
        <v>100</v>
      </c>
      <c r="J208" s="45">
        <f t="shared" si="79"/>
        <v>0.72</v>
      </c>
      <c r="K208" s="46"/>
      <c r="L208" s="46"/>
      <c r="M208" s="47"/>
      <c r="N208" s="46"/>
      <c r="O208" s="29"/>
      <c r="P208" s="14"/>
    </row>
    <row r="209" spans="2:16" ht="15" customHeight="1">
      <c r="B209" s="40" t="s">
        <v>161</v>
      </c>
      <c r="C209" s="18" t="str">
        <f>D116</f>
        <v>Секция 9</v>
      </c>
      <c r="D209" s="38" t="s">
        <v>76</v>
      </c>
      <c r="E209" s="18">
        <f>H116</f>
        <v>2722</v>
      </c>
      <c r="F209" s="43">
        <f>I116</f>
        <v>600</v>
      </c>
      <c r="G209" s="18">
        <f>N115</f>
        <v>4</v>
      </c>
      <c r="H209" s="18" t="str">
        <f>G116</f>
        <v>ОЛ-20</v>
      </c>
      <c r="I209" s="43">
        <v>100</v>
      </c>
      <c r="J209" s="45">
        <f t="shared" si="79"/>
        <v>0.48</v>
      </c>
      <c r="K209" s="46"/>
      <c r="L209" s="46"/>
      <c r="M209" s="47"/>
      <c r="N209" s="46"/>
      <c r="O209" s="29"/>
      <c r="P209" s="14"/>
    </row>
    <row r="210" spans="2:16" ht="15" customHeight="1">
      <c r="B210" s="40" t="s">
        <v>161</v>
      </c>
      <c r="C210" s="18" t="str">
        <f>D23</f>
        <v>Секция 2</v>
      </c>
      <c r="D210" s="38" t="s">
        <v>65</v>
      </c>
      <c r="E210" s="18">
        <f>H23</f>
        <v>2760</v>
      </c>
      <c r="F210" s="43">
        <f>I23</f>
        <v>900</v>
      </c>
      <c r="G210" s="18">
        <f>N23</f>
        <v>4</v>
      </c>
      <c r="H210" s="18" t="str">
        <f>G23</f>
        <v>ОЛ-2</v>
      </c>
      <c r="I210" s="43">
        <v>100</v>
      </c>
      <c r="J210" s="45">
        <f t="shared" si="79"/>
        <v>0.72</v>
      </c>
      <c r="K210" s="46"/>
      <c r="L210" s="46"/>
      <c r="M210" s="47"/>
      <c r="N210" s="46"/>
      <c r="O210" s="29"/>
      <c r="P210" s="14"/>
    </row>
    <row r="211" spans="2:16" ht="15" customHeight="1">
      <c r="B211" s="40" t="s">
        <v>161</v>
      </c>
      <c r="C211" s="18" t="str">
        <f>D90</f>
        <v>Секция 8</v>
      </c>
      <c r="D211" s="43" t="s">
        <v>218</v>
      </c>
      <c r="E211" s="18">
        <f>H90</f>
        <v>2780</v>
      </c>
      <c r="F211" s="43">
        <f>I90</f>
        <v>900</v>
      </c>
      <c r="G211" s="18">
        <f>N90</f>
        <v>4</v>
      </c>
      <c r="H211" s="18" t="str">
        <f>G90</f>
        <v>ОЛ-2</v>
      </c>
      <c r="I211" s="43">
        <v>100</v>
      </c>
      <c r="J211" s="45">
        <f t="shared" si="79"/>
        <v>0.72</v>
      </c>
      <c r="K211" s="46"/>
      <c r="L211" s="46"/>
      <c r="M211" s="47"/>
      <c r="N211" s="46"/>
      <c r="O211" s="29"/>
      <c r="P211" s="14"/>
    </row>
    <row r="212" spans="2:16" ht="15" customHeight="1">
      <c r="B212" s="40" t="s">
        <v>161</v>
      </c>
      <c r="C212" s="18" t="str">
        <f>D18</f>
        <v>Секция 1</v>
      </c>
      <c r="D212" s="38" t="s">
        <v>71</v>
      </c>
      <c r="E212" s="18">
        <f>H18</f>
        <v>2870</v>
      </c>
      <c r="F212" s="43">
        <f>I18</f>
        <v>900</v>
      </c>
      <c r="G212" s="18">
        <f>N18</f>
        <v>4</v>
      </c>
      <c r="H212" s="18" t="str">
        <f>G18</f>
        <v>ОЛ-19</v>
      </c>
      <c r="I212" s="43">
        <v>100</v>
      </c>
      <c r="J212" s="45">
        <f t="shared" si="79"/>
        <v>0.72</v>
      </c>
      <c r="K212" s="46"/>
      <c r="L212" s="46"/>
      <c r="M212" s="47"/>
      <c r="N212" s="46"/>
      <c r="O212" s="29"/>
      <c r="P212" s="14"/>
    </row>
    <row r="213" spans="2:16" ht="15" customHeight="1">
      <c r="B213" s="40" t="s">
        <v>161</v>
      </c>
      <c r="C213" s="18" t="str">
        <f>D36</f>
        <v>Секция 3</v>
      </c>
      <c r="D213" s="38" t="s">
        <v>125</v>
      </c>
      <c r="E213" s="18">
        <f>H36</f>
        <v>2890</v>
      </c>
      <c r="F213" s="43">
        <f>I36</f>
        <v>900</v>
      </c>
      <c r="G213" s="18">
        <f>N36</f>
        <v>4</v>
      </c>
      <c r="H213" s="18" t="str">
        <f>G36</f>
        <v>ОЛ-3</v>
      </c>
      <c r="I213" s="43">
        <v>100</v>
      </c>
      <c r="J213" s="45">
        <f t="shared" ref="J213:J221" si="83">F213*G213*I213/1000000</f>
        <v>0.36</v>
      </c>
      <c r="K213" s="46"/>
      <c r="L213" s="45">
        <f t="shared" ref="L213:L226" si="84">F213*G213*I213/1000000</f>
        <v>0.36</v>
      </c>
      <c r="M213" s="47"/>
      <c r="N213" s="46"/>
      <c r="O213" s="29"/>
      <c r="P213" s="14"/>
    </row>
    <row r="214" spans="2:16" ht="15" customHeight="1">
      <c r="B214" s="40" t="s">
        <v>161</v>
      </c>
      <c r="C214" s="42" t="str">
        <f>D37</f>
        <v>Секция 3</v>
      </c>
      <c r="D214" s="43" t="s">
        <v>208</v>
      </c>
      <c r="E214" s="42">
        <f>H37</f>
        <v>2890</v>
      </c>
      <c r="F214" s="43">
        <f>I37</f>
        <v>600</v>
      </c>
      <c r="G214" s="42">
        <f>N37</f>
        <v>1</v>
      </c>
      <c r="H214" s="42" t="str">
        <f>G37</f>
        <v>ОЛ-3</v>
      </c>
      <c r="I214" s="43">
        <v>100</v>
      </c>
      <c r="J214" s="45">
        <f t="shared" si="83"/>
        <v>0.06</v>
      </c>
      <c r="K214" s="46"/>
      <c r="L214" s="45">
        <f t="shared" si="84"/>
        <v>0.06</v>
      </c>
      <c r="M214" s="47"/>
      <c r="N214" s="46"/>
      <c r="O214" s="29"/>
      <c r="P214" s="14"/>
    </row>
    <row r="215" spans="2:16" ht="15" customHeight="1">
      <c r="B215" s="40" t="s">
        <v>161</v>
      </c>
      <c r="C215" s="18" t="str">
        <f>D27</f>
        <v>Секция 2</v>
      </c>
      <c r="D215" s="38" t="s">
        <v>82</v>
      </c>
      <c r="E215" s="18">
        <f>H27</f>
        <v>2920</v>
      </c>
      <c r="F215" s="43">
        <f>I27</f>
        <v>900</v>
      </c>
      <c r="G215" s="18">
        <f>N27</f>
        <v>4</v>
      </c>
      <c r="H215" s="18" t="str">
        <f>G27</f>
        <v>ОЛ-5</v>
      </c>
      <c r="I215" s="43">
        <v>100</v>
      </c>
      <c r="J215" s="45">
        <f t="shared" si="83"/>
        <v>0.36</v>
      </c>
      <c r="K215" s="46"/>
      <c r="L215" s="45">
        <f t="shared" si="84"/>
        <v>0.36</v>
      </c>
      <c r="M215" s="47"/>
      <c r="N215" s="46"/>
      <c r="O215" s="31"/>
      <c r="P215" s="14"/>
    </row>
    <row r="216" spans="2:16" ht="15" customHeight="1">
      <c r="B216" s="40" t="s">
        <v>161</v>
      </c>
      <c r="C216" s="42" t="str">
        <f>D28</f>
        <v>Секция 2</v>
      </c>
      <c r="D216" s="42" t="s">
        <v>198</v>
      </c>
      <c r="E216" s="42">
        <f>H28</f>
        <v>2920</v>
      </c>
      <c r="F216" s="43">
        <f>I28</f>
        <v>600</v>
      </c>
      <c r="G216" s="42">
        <f>N28</f>
        <v>1</v>
      </c>
      <c r="H216" s="42" t="str">
        <f>G28</f>
        <v>ОЛ-5</v>
      </c>
      <c r="I216" s="43">
        <v>100</v>
      </c>
      <c r="J216" s="45">
        <f t="shared" si="83"/>
        <v>0.06</v>
      </c>
      <c r="K216" s="46"/>
      <c r="L216" s="45">
        <f t="shared" si="84"/>
        <v>0.06</v>
      </c>
      <c r="M216" s="47"/>
      <c r="N216" s="46"/>
      <c r="O216" s="31"/>
      <c r="P216" s="14"/>
    </row>
    <row r="217" spans="2:16" ht="15" customHeight="1">
      <c r="B217" s="40" t="s">
        <v>161</v>
      </c>
      <c r="C217" s="18" t="str">
        <f>D60</f>
        <v>Секция 5</v>
      </c>
      <c r="D217" s="38" t="s">
        <v>85</v>
      </c>
      <c r="E217" s="18">
        <f>H60</f>
        <v>2956</v>
      </c>
      <c r="F217" s="43">
        <f>I60</f>
        <v>900</v>
      </c>
      <c r="G217" s="18">
        <f>N60</f>
        <v>5</v>
      </c>
      <c r="H217" s="18" t="str">
        <f>G60</f>
        <v>ОЛ-5</v>
      </c>
      <c r="I217" s="43">
        <v>100</v>
      </c>
      <c r="J217" s="45">
        <f t="shared" si="83"/>
        <v>0.45</v>
      </c>
      <c r="K217" s="46"/>
      <c r="L217" s="45">
        <f t="shared" si="84"/>
        <v>0.45</v>
      </c>
      <c r="M217" s="47"/>
      <c r="N217" s="46"/>
      <c r="O217" s="29"/>
      <c r="P217" s="14"/>
    </row>
    <row r="218" spans="2:16" ht="15" customHeight="1">
      <c r="B218" s="40" t="s">
        <v>161</v>
      </c>
      <c r="C218" s="18" t="str">
        <f>D87</f>
        <v>Секция 7</v>
      </c>
      <c r="D218" s="38" t="s">
        <v>133</v>
      </c>
      <c r="E218" s="18">
        <f>H87</f>
        <v>3110</v>
      </c>
      <c r="F218" s="43">
        <f>I87</f>
        <v>900</v>
      </c>
      <c r="G218" s="18">
        <f>N87</f>
        <v>4</v>
      </c>
      <c r="H218" s="18" t="str">
        <f>G87</f>
        <v>ОЛ-17</v>
      </c>
      <c r="I218" s="43">
        <v>100</v>
      </c>
      <c r="J218" s="45">
        <f t="shared" si="83"/>
        <v>0.36</v>
      </c>
      <c r="K218" s="46"/>
      <c r="L218" s="45">
        <f t="shared" si="84"/>
        <v>0.36</v>
      </c>
      <c r="M218" s="47"/>
      <c r="N218" s="46"/>
      <c r="O218" s="29"/>
      <c r="P218" s="14"/>
    </row>
    <row r="219" spans="2:16" ht="15" customHeight="1">
      <c r="B219" s="40" t="s">
        <v>161</v>
      </c>
      <c r="C219" s="42" t="str">
        <f>D88</f>
        <v>Секция 7</v>
      </c>
      <c r="D219" s="42" t="s">
        <v>197</v>
      </c>
      <c r="E219" s="42">
        <f>H88</f>
        <v>3110</v>
      </c>
      <c r="F219" s="43">
        <f>I88</f>
        <v>600</v>
      </c>
      <c r="G219" s="42">
        <f>N88</f>
        <v>1</v>
      </c>
      <c r="H219" s="42" t="str">
        <f>G88</f>
        <v>ОЛ-17</v>
      </c>
      <c r="I219" s="43">
        <v>100</v>
      </c>
      <c r="J219" s="45">
        <f t="shared" si="83"/>
        <v>0.06</v>
      </c>
      <c r="K219" s="46"/>
      <c r="L219" s="45">
        <f t="shared" si="84"/>
        <v>0.06</v>
      </c>
      <c r="M219" s="47"/>
      <c r="N219" s="46"/>
      <c r="O219" s="29"/>
      <c r="P219" s="14"/>
    </row>
    <row r="220" spans="2:16" ht="15" customHeight="1">
      <c r="B220" s="40" t="s">
        <v>161</v>
      </c>
      <c r="C220" s="18" t="str">
        <f>D85</f>
        <v>Секция 7</v>
      </c>
      <c r="D220" s="38" t="s">
        <v>135</v>
      </c>
      <c r="E220" s="18">
        <f>H85</f>
        <v>3116</v>
      </c>
      <c r="F220" s="43">
        <f>I85</f>
        <v>900</v>
      </c>
      <c r="G220" s="18">
        <f>N85</f>
        <v>4</v>
      </c>
      <c r="H220" s="18" t="str">
        <f>G85</f>
        <v>ОЛ-17</v>
      </c>
      <c r="I220" s="43">
        <v>100</v>
      </c>
      <c r="J220" s="45">
        <f t="shared" si="83"/>
        <v>0.36</v>
      </c>
      <c r="K220" s="46"/>
      <c r="L220" s="45">
        <f t="shared" si="84"/>
        <v>0.36</v>
      </c>
      <c r="M220" s="47"/>
      <c r="N220" s="46"/>
      <c r="O220" s="29"/>
      <c r="P220" s="14"/>
    </row>
    <row r="221" spans="2:16" ht="15" customHeight="1">
      <c r="B221" s="40" t="s">
        <v>161</v>
      </c>
      <c r="C221" s="42" t="str">
        <f>D86</f>
        <v>Секция 7</v>
      </c>
      <c r="D221" s="42" t="s">
        <v>196</v>
      </c>
      <c r="E221" s="42">
        <f>H86</f>
        <v>3116</v>
      </c>
      <c r="F221" s="43">
        <f>I86</f>
        <v>600</v>
      </c>
      <c r="G221" s="42">
        <f>N86</f>
        <v>1</v>
      </c>
      <c r="H221" s="42" t="str">
        <f>G86</f>
        <v>ОЛ-17</v>
      </c>
      <c r="I221" s="43">
        <v>100</v>
      </c>
      <c r="J221" s="45">
        <f t="shared" si="83"/>
        <v>0.06</v>
      </c>
      <c r="K221" s="46"/>
      <c r="L221" s="45">
        <f t="shared" si="84"/>
        <v>0.06</v>
      </c>
      <c r="M221" s="47"/>
      <c r="N221" s="46"/>
      <c r="O221" s="29"/>
      <c r="P221" s="14"/>
    </row>
    <row r="222" spans="2:16" ht="15" customHeight="1">
      <c r="B222" s="40" t="s">
        <v>161</v>
      </c>
      <c r="C222" s="18" t="str">
        <f>D34</f>
        <v>Секция 3</v>
      </c>
      <c r="D222" s="38" t="s">
        <v>122</v>
      </c>
      <c r="E222" s="18">
        <f>H34</f>
        <v>3198</v>
      </c>
      <c r="F222" s="43">
        <f>I34</f>
        <v>900</v>
      </c>
      <c r="G222" s="18">
        <f>N34</f>
        <v>4</v>
      </c>
      <c r="H222" s="18" t="str">
        <f>G34</f>
        <v>ОЛ-3</v>
      </c>
      <c r="I222" s="43">
        <v>100</v>
      </c>
      <c r="J222" s="45"/>
      <c r="K222" s="46"/>
      <c r="L222" s="45">
        <f t="shared" si="84"/>
        <v>0.36</v>
      </c>
      <c r="M222" s="47"/>
      <c r="N222" s="46"/>
      <c r="O222" s="29"/>
      <c r="P222" s="14"/>
    </row>
    <row r="223" spans="2:16" ht="15" customHeight="1">
      <c r="B223" s="40" t="s">
        <v>161</v>
      </c>
      <c r="C223" s="42" t="str">
        <f>D35</f>
        <v>Секция 3</v>
      </c>
      <c r="D223" s="43" t="s">
        <v>209</v>
      </c>
      <c r="E223" s="42">
        <f>H35</f>
        <v>3198</v>
      </c>
      <c r="F223" s="43">
        <f>I35</f>
        <v>600</v>
      </c>
      <c r="G223" s="42">
        <f>N35</f>
        <v>1</v>
      </c>
      <c r="H223" s="42" t="str">
        <f>G35</f>
        <v>ОЛ-3</v>
      </c>
      <c r="I223" s="43">
        <v>100</v>
      </c>
      <c r="J223" s="45">
        <f>F223*G223*I223/1000000</f>
        <v>0.06</v>
      </c>
      <c r="K223" s="46"/>
      <c r="L223" s="45">
        <f t="shared" si="84"/>
        <v>0.06</v>
      </c>
      <c r="M223" s="47"/>
      <c r="N223" s="46"/>
      <c r="O223" s="29"/>
      <c r="P223" s="14"/>
    </row>
    <row r="224" spans="2:16" ht="15" customHeight="1">
      <c r="B224" s="40" t="s">
        <v>161</v>
      </c>
      <c r="C224" s="18" t="str">
        <f>D62</f>
        <v>Секция 5</v>
      </c>
      <c r="D224" s="38" t="s">
        <v>86</v>
      </c>
      <c r="E224" s="18">
        <f>H62</f>
        <v>3310</v>
      </c>
      <c r="F224" s="43">
        <f>I62</f>
        <v>900</v>
      </c>
      <c r="G224" s="18">
        <f>N62</f>
        <v>5</v>
      </c>
      <c r="H224" s="18" t="str">
        <f>G62</f>
        <v>ОЛ-5</v>
      </c>
      <c r="I224" s="43">
        <v>100</v>
      </c>
      <c r="J224" s="45">
        <f>F224*G224*I224/1000000</f>
        <v>0.45</v>
      </c>
      <c r="K224" s="46"/>
      <c r="L224" s="45">
        <f t="shared" si="84"/>
        <v>0.45</v>
      </c>
      <c r="M224" s="47"/>
      <c r="N224" s="46"/>
      <c r="O224" s="29"/>
      <c r="P224" s="14"/>
    </row>
    <row r="225" spans="2:16" ht="15" customHeight="1">
      <c r="B225" s="40" t="s">
        <v>161</v>
      </c>
      <c r="C225" s="18" t="str">
        <f>D29</f>
        <v>Секция 2</v>
      </c>
      <c r="D225" s="38" t="s">
        <v>107</v>
      </c>
      <c r="E225" s="18">
        <f>H29</f>
        <v>3346</v>
      </c>
      <c r="F225" s="43">
        <f>I29</f>
        <v>900</v>
      </c>
      <c r="G225" s="18">
        <f>N29</f>
        <v>4</v>
      </c>
      <c r="H225" s="18" t="str">
        <f>G29</f>
        <v>ОЛ-5</v>
      </c>
      <c r="I225" s="43">
        <v>100</v>
      </c>
      <c r="J225" s="45">
        <f>F225*G225*I225/1000000</f>
        <v>0.36</v>
      </c>
      <c r="K225" s="46"/>
      <c r="L225" s="45">
        <f t="shared" si="84"/>
        <v>0.36</v>
      </c>
      <c r="M225" s="47"/>
      <c r="N225" s="46"/>
      <c r="O225" s="29"/>
      <c r="P225" s="14"/>
    </row>
    <row r="226" spans="2:16" ht="15" customHeight="1">
      <c r="B226" s="40" t="s">
        <v>161</v>
      </c>
      <c r="C226" s="42" t="str">
        <f>D30</f>
        <v>Секция 2</v>
      </c>
      <c r="D226" s="42" t="s">
        <v>199</v>
      </c>
      <c r="E226" s="42">
        <f>H30</f>
        <v>3346</v>
      </c>
      <c r="F226" s="43">
        <f>I30</f>
        <v>600</v>
      </c>
      <c r="G226" s="42">
        <f>N30</f>
        <v>1</v>
      </c>
      <c r="H226" s="42" t="str">
        <f>G30</f>
        <v>ОЛ-5</v>
      </c>
      <c r="I226" s="43">
        <v>100</v>
      </c>
      <c r="J226" s="45">
        <f>F226*G226*I226/1000000</f>
        <v>0.06</v>
      </c>
      <c r="K226" s="46"/>
      <c r="L226" s="45">
        <f t="shared" si="84"/>
        <v>0.06</v>
      </c>
      <c r="M226" s="47"/>
      <c r="N226" s="46"/>
      <c r="O226" s="29"/>
      <c r="P226" s="14"/>
    </row>
    <row r="227" spans="2:16" ht="15" customHeight="1">
      <c r="B227" s="40" t="s">
        <v>161</v>
      </c>
      <c r="C227" s="18" t="str">
        <f>D79</f>
        <v>Секция 7</v>
      </c>
      <c r="D227" s="38" t="s">
        <v>131</v>
      </c>
      <c r="E227" s="18">
        <f>H79</f>
        <v>4374</v>
      </c>
      <c r="F227" s="43">
        <f>I79</f>
        <v>900</v>
      </c>
      <c r="G227" s="18">
        <f>N79+5</f>
        <v>9</v>
      </c>
      <c r="H227" s="18" t="str">
        <f>G79</f>
        <v>ОЛ-10</v>
      </c>
      <c r="I227" s="43">
        <v>100</v>
      </c>
      <c r="J227" s="45"/>
      <c r="K227" s="46"/>
      <c r="L227" s="46"/>
      <c r="M227" s="47"/>
      <c r="N227" s="46"/>
      <c r="O227" s="29"/>
      <c r="P227" s="14"/>
    </row>
    <row r="228" spans="2:16" ht="15" customHeight="1">
      <c r="B228" s="40" t="s">
        <v>161</v>
      </c>
      <c r="C228" s="42" t="str">
        <f>D80</f>
        <v>Секция 7</v>
      </c>
      <c r="D228" s="42" t="s">
        <v>193</v>
      </c>
      <c r="E228" s="42">
        <f>H80</f>
        <v>4374</v>
      </c>
      <c r="F228" s="43">
        <f>I80</f>
        <v>600</v>
      </c>
      <c r="G228" s="42">
        <f>N80</f>
        <v>1</v>
      </c>
      <c r="H228" s="42" t="str">
        <f>G80</f>
        <v>ОЛ-10</v>
      </c>
      <c r="I228" s="43">
        <v>100</v>
      </c>
      <c r="J228" s="45"/>
      <c r="K228" s="46"/>
      <c r="L228" s="46"/>
      <c r="M228" s="47"/>
      <c r="N228" s="46"/>
      <c r="O228" s="29"/>
      <c r="P228" s="14"/>
    </row>
    <row r="229" spans="2:16" ht="15" customHeight="1">
      <c r="B229" s="40"/>
      <c r="C229" s="18"/>
      <c r="D229" s="18"/>
      <c r="E229" s="18" t="s">
        <v>46</v>
      </c>
      <c r="F229" s="43">
        <f t="shared" si="77"/>
        <v>100</v>
      </c>
      <c r="G229" s="20">
        <f>SUM(G199:G228)</f>
        <v>97</v>
      </c>
      <c r="H229" s="18"/>
      <c r="I229" s="12"/>
      <c r="J229" s="52">
        <f>SUM(J199:J228)</f>
        <v>9.8399999999999981</v>
      </c>
      <c r="K229" s="34">
        <f>J229/3.125*1.15</f>
        <v>3.6211199999999995</v>
      </c>
      <c r="L229" s="55">
        <f>J229*1.15</f>
        <v>11.315999999999997</v>
      </c>
      <c r="M229" s="56">
        <f>L229/3.125*1.15</f>
        <v>4.1642879999999982</v>
      </c>
      <c r="N229" s="34"/>
      <c r="O229" s="29"/>
      <c r="P229" s="14"/>
    </row>
    <row r="230" spans="2:16" ht="15" customHeight="1">
      <c r="B230" s="40" t="s">
        <v>162</v>
      </c>
      <c r="C230" s="18" t="str">
        <f>D76</f>
        <v>Секция 7</v>
      </c>
      <c r="D230" s="38" t="s">
        <v>93</v>
      </c>
      <c r="E230" s="18">
        <f>H76</f>
        <v>521</v>
      </c>
      <c r="F230" s="43">
        <f>I76</f>
        <v>900</v>
      </c>
      <c r="G230" s="18">
        <f>O76</f>
        <v>13</v>
      </c>
      <c r="H230" s="18" t="str">
        <f>G76</f>
        <v>ОЛ-3</v>
      </c>
      <c r="I230" s="43">
        <v>100</v>
      </c>
      <c r="J230" s="45">
        <f t="shared" ref="J230:J238" si="85">F230*G230*I230/1000000</f>
        <v>1.17</v>
      </c>
      <c r="K230" s="46"/>
      <c r="L230" s="45">
        <f t="shared" ref="L230:L238" si="86">F230*G230*I230/1000000</f>
        <v>1.17</v>
      </c>
      <c r="M230" s="47"/>
      <c r="N230" s="46"/>
      <c r="O230" s="29"/>
      <c r="P230" s="14"/>
    </row>
    <row r="231" spans="2:16" ht="15" customHeight="1">
      <c r="B231" s="40" t="s">
        <v>162</v>
      </c>
      <c r="C231" s="18" t="str">
        <f>D32</f>
        <v>Секция 3</v>
      </c>
      <c r="D231" s="38" t="s">
        <v>124</v>
      </c>
      <c r="E231" s="18">
        <f>H32</f>
        <v>547</v>
      </c>
      <c r="F231" s="43">
        <f>I32</f>
        <v>900</v>
      </c>
      <c r="G231" s="18">
        <f>O32</f>
        <v>8</v>
      </c>
      <c r="H231" s="18" t="str">
        <f>G32</f>
        <v>ОЛ-3</v>
      </c>
      <c r="I231" s="43">
        <v>100</v>
      </c>
      <c r="J231" s="45">
        <f t="shared" si="85"/>
        <v>0.72</v>
      </c>
      <c r="K231" s="46"/>
      <c r="L231" s="45">
        <f t="shared" si="86"/>
        <v>0.72</v>
      </c>
      <c r="M231" s="47"/>
      <c r="N231" s="46"/>
      <c r="O231" s="29"/>
      <c r="P231" s="14"/>
    </row>
    <row r="232" spans="2:16" ht="15" customHeight="1">
      <c r="B232" s="40" t="s">
        <v>162</v>
      </c>
      <c r="C232" s="18" t="str">
        <f>D4</f>
        <v>Секция 1</v>
      </c>
      <c r="D232" s="38" t="s">
        <v>97</v>
      </c>
      <c r="E232" s="18">
        <f>H4</f>
        <v>550</v>
      </c>
      <c r="F232" s="43">
        <f>I4</f>
        <v>900</v>
      </c>
      <c r="G232" s="18">
        <f>O4</f>
        <v>7</v>
      </c>
      <c r="H232" s="18" t="str">
        <f>G4</f>
        <v>ОЛ-11</v>
      </c>
      <c r="I232" s="43">
        <v>100</v>
      </c>
      <c r="J232" s="45">
        <f t="shared" si="85"/>
        <v>0.63</v>
      </c>
      <c r="K232" s="46"/>
      <c r="L232" s="45">
        <f t="shared" si="86"/>
        <v>0.63</v>
      </c>
      <c r="M232" s="47"/>
      <c r="N232" s="46"/>
      <c r="O232" s="31"/>
      <c r="P232" s="14"/>
    </row>
    <row r="233" spans="2:16" ht="15" customHeight="1">
      <c r="B233" s="40" t="s">
        <v>162</v>
      </c>
      <c r="C233" s="18" t="str">
        <f>D107</f>
        <v>Секция 9</v>
      </c>
      <c r="D233" s="38" t="s">
        <v>105</v>
      </c>
      <c r="E233" s="18">
        <f>H107</f>
        <v>1075</v>
      </c>
      <c r="F233" s="43">
        <f>I107</f>
        <v>900</v>
      </c>
      <c r="G233" s="18">
        <f>O107</f>
        <v>8</v>
      </c>
      <c r="H233" s="18" t="str">
        <f>G107</f>
        <v>ОЛ-7</v>
      </c>
      <c r="I233" s="43">
        <v>100</v>
      </c>
      <c r="J233" s="45">
        <f t="shared" si="85"/>
        <v>0.72</v>
      </c>
      <c r="K233" s="46"/>
      <c r="L233" s="45">
        <f t="shared" si="86"/>
        <v>0.72</v>
      </c>
      <c r="M233" s="47"/>
      <c r="N233" s="46"/>
      <c r="O233" s="29"/>
      <c r="P233" s="14"/>
    </row>
    <row r="234" spans="2:16" ht="15" customHeight="1">
      <c r="B234" s="40" t="s">
        <v>162</v>
      </c>
      <c r="C234" s="18" t="str">
        <f>D16</f>
        <v>Секция 1</v>
      </c>
      <c r="D234" s="38" t="s">
        <v>111</v>
      </c>
      <c r="E234" s="18">
        <f>H16</f>
        <v>1065</v>
      </c>
      <c r="F234" s="43">
        <f>I16</f>
        <v>900</v>
      </c>
      <c r="G234" s="18">
        <f>O16</f>
        <v>7</v>
      </c>
      <c r="H234" s="18" t="str">
        <f>G16</f>
        <v>ОЛ-12</v>
      </c>
      <c r="I234" s="43">
        <v>100</v>
      </c>
      <c r="J234" s="45">
        <f t="shared" si="85"/>
        <v>0.63</v>
      </c>
      <c r="K234" s="46"/>
      <c r="L234" s="45">
        <f t="shared" si="86"/>
        <v>0.63</v>
      </c>
      <c r="M234" s="47"/>
      <c r="N234" s="46"/>
      <c r="O234" s="29"/>
      <c r="P234" s="14"/>
    </row>
    <row r="235" spans="2:16" ht="15" customHeight="1">
      <c r="B235" s="40" t="s">
        <v>162</v>
      </c>
      <c r="C235" s="18" t="str">
        <f>D81</f>
        <v>Секция 7</v>
      </c>
      <c r="D235" s="39" t="s">
        <v>147</v>
      </c>
      <c r="E235" s="18">
        <f>H81</f>
        <v>1219</v>
      </c>
      <c r="F235" s="43">
        <f>I81</f>
        <v>900</v>
      </c>
      <c r="G235" s="18">
        <f>O81</f>
        <v>8</v>
      </c>
      <c r="H235" s="18" t="str">
        <f>G81</f>
        <v>ОЛ-10</v>
      </c>
      <c r="I235" s="43">
        <v>100</v>
      </c>
      <c r="J235" s="45">
        <f t="shared" si="85"/>
        <v>0.72</v>
      </c>
      <c r="K235" s="46"/>
      <c r="L235" s="45">
        <f t="shared" si="86"/>
        <v>0.72</v>
      </c>
      <c r="M235" s="47"/>
      <c r="N235" s="46"/>
      <c r="O235" s="29"/>
      <c r="P235" s="14"/>
    </row>
    <row r="236" spans="2:16" ht="15" customHeight="1">
      <c r="B236" s="40" t="s">
        <v>162</v>
      </c>
      <c r="C236" s="39" t="str">
        <f>D83</f>
        <v>Секция 7</v>
      </c>
      <c r="D236" s="39" t="s">
        <v>148</v>
      </c>
      <c r="E236" s="39">
        <f>H83</f>
        <v>1219</v>
      </c>
      <c r="F236" s="43">
        <f>I83</f>
        <v>900</v>
      </c>
      <c r="G236" s="39">
        <f>O83</f>
        <v>8</v>
      </c>
      <c r="H236" s="39" t="str">
        <f>G83</f>
        <v>ОЛ-10</v>
      </c>
      <c r="I236" s="43">
        <v>100</v>
      </c>
      <c r="J236" s="45">
        <f t="shared" si="85"/>
        <v>0.72</v>
      </c>
      <c r="K236" s="46"/>
      <c r="L236" s="45">
        <f t="shared" si="86"/>
        <v>0.72</v>
      </c>
      <c r="M236" s="47"/>
      <c r="N236" s="46"/>
      <c r="O236" s="29"/>
      <c r="P236" s="14"/>
    </row>
    <row r="237" spans="2:16" ht="15" customHeight="1">
      <c r="B237" s="40" t="s">
        <v>162</v>
      </c>
      <c r="C237" s="18" t="str">
        <f>D38</f>
        <v>Секция 3</v>
      </c>
      <c r="D237" s="39" t="s">
        <v>149</v>
      </c>
      <c r="E237" s="18">
        <f>H38</f>
        <v>1285</v>
      </c>
      <c r="F237" s="43">
        <f>I38</f>
        <v>900</v>
      </c>
      <c r="G237" s="18">
        <f>O38</f>
        <v>8</v>
      </c>
      <c r="H237" s="18" t="str">
        <f>G38</f>
        <v>ОЛ-10</v>
      </c>
      <c r="I237" s="43">
        <v>100</v>
      </c>
      <c r="J237" s="45">
        <f t="shared" si="85"/>
        <v>0.72</v>
      </c>
      <c r="K237" s="46"/>
      <c r="L237" s="45">
        <f t="shared" si="86"/>
        <v>0.72</v>
      </c>
      <c r="M237" s="47"/>
      <c r="N237" s="46"/>
      <c r="O237" s="29"/>
      <c r="P237" s="14"/>
    </row>
    <row r="238" spans="2:16" ht="15" customHeight="1">
      <c r="B238" s="40" t="s">
        <v>162</v>
      </c>
      <c r="C238" s="39" t="str">
        <f>D40</f>
        <v>Секция 3</v>
      </c>
      <c r="D238" s="39" t="s">
        <v>150</v>
      </c>
      <c r="E238" s="39">
        <f>H40</f>
        <v>1285</v>
      </c>
      <c r="F238" s="43">
        <f>I40</f>
        <v>900</v>
      </c>
      <c r="G238" s="39">
        <f>O40</f>
        <v>8</v>
      </c>
      <c r="H238" s="39" t="str">
        <f>G40</f>
        <v>ОЛ-10</v>
      </c>
      <c r="I238" s="43">
        <v>100</v>
      </c>
      <c r="J238" s="45">
        <f t="shared" si="85"/>
        <v>0.72</v>
      </c>
      <c r="K238" s="46"/>
      <c r="L238" s="45">
        <f t="shared" si="86"/>
        <v>0.72</v>
      </c>
      <c r="M238" s="47"/>
      <c r="N238" s="46"/>
      <c r="O238" s="29"/>
      <c r="P238" s="14"/>
    </row>
    <row r="239" spans="2:16" ht="15" customHeight="1">
      <c r="B239" s="40" t="s">
        <v>162</v>
      </c>
      <c r="C239" s="18" t="str">
        <f>D101</f>
        <v>Секция 9</v>
      </c>
      <c r="D239" s="38" t="s">
        <v>60</v>
      </c>
      <c r="E239" s="18">
        <f>H101</f>
        <v>2412</v>
      </c>
      <c r="F239" s="43">
        <f>I101</f>
        <v>900</v>
      </c>
      <c r="G239" s="18">
        <f>O101</f>
        <v>4</v>
      </c>
      <c r="H239" s="18" t="str">
        <f>G101</f>
        <v>ОЛ-6</v>
      </c>
      <c r="I239" s="43">
        <v>100</v>
      </c>
      <c r="J239" s="45">
        <f t="shared" si="79"/>
        <v>0.72</v>
      </c>
      <c r="K239" s="46"/>
      <c r="L239" s="46"/>
      <c r="M239" s="47"/>
      <c r="N239" s="46"/>
      <c r="O239" s="29"/>
      <c r="P239" s="14"/>
    </row>
    <row r="240" spans="2:16" ht="15" customHeight="1">
      <c r="B240" s="40" t="s">
        <v>162</v>
      </c>
      <c r="C240" s="18" t="str">
        <f>D69</f>
        <v>Секция 6</v>
      </c>
      <c r="D240" s="38" t="s">
        <v>130</v>
      </c>
      <c r="E240" s="18">
        <f>H69</f>
        <v>2532</v>
      </c>
      <c r="F240" s="43">
        <f>I69</f>
        <v>900</v>
      </c>
      <c r="G240" s="18">
        <f>O69</f>
        <v>8</v>
      </c>
      <c r="H240" s="18" t="str">
        <f>G69</f>
        <v>ОЛ-21</v>
      </c>
      <c r="I240" s="43">
        <v>100</v>
      </c>
      <c r="J240" s="45">
        <f t="shared" si="79"/>
        <v>1.44</v>
      </c>
      <c r="K240" s="46"/>
      <c r="L240" s="46"/>
      <c r="M240" s="47"/>
      <c r="N240" s="46"/>
      <c r="O240" s="29"/>
      <c r="P240" s="14"/>
    </row>
    <row r="241" spans="2:16" ht="15" customHeight="1">
      <c r="B241" s="40" t="s">
        <v>162</v>
      </c>
      <c r="C241" s="18" t="str">
        <f>D51</f>
        <v>Секция 4</v>
      </c>
      <c r="D241" s="38" t="s">
        <v>59</v>
      </c>
      <c r="E241" s="18">
        <f>H51</f>
        <v>2630</v>
      </c>
      <c r="F241" s="43">
        <f>I51</f>
        <v>900</v>
      </c>
      <c r="G241" s="18">
        <f>O51</f>
        <v>8</v>
      </c>
      <c r="H241" s="18" t="str">
        <f>G51</f>
        <v>ОЛ-18</v>
      </c>
      <c r="I241" s="43">
        <v>100</v>
      </c>
      <c r="J241" s="45">
        <f t="shared" si="79"/>
        <v>1.44</v>
      </c>
      <c r="K241" s="46"/>
      <c r="L241" s="46"/>
      <c r="M241" s="47"/>
      <c r="N241" s="46"/>
      <c r="O241" s="29"/>
      <c r="P241" s="14"/>
    </row>
    <row r="242" spans="2:16" ht="15" customHeight="1">
      <c r="B242" s="40" t="s">
        <v>162</v>
      </c>
      <c r="C242" s="18" t="str">
        <f>D25</f>
        <v>Секция 2</v>
      </c>
      <c r="D242" s="38" t="s">
        <v>64</v>
      </c>
      <c r="E242" s="18">
        <f>H25</f>
        <v>2692</v>
      </c>
      <c r="F242" s="43">
        <f>I25</f>
        <v>900</v>
      </c>
      <c r="G242" s="18">
        <f>O25</f>
        <v>4</v>
      </c>
      <c r="H242" s="18" t="str">
        <f>G25</f>
        <v>ОЛ-2</v>
      </c>
      <c r="I242" s="43">
        <v>100</v>
      </c>
      <c r="J242" s="45">
        <f t="shared" si="79"/>
        <v>0.72</v>
      </c>
      <c r="K242" s="46"/>
      <c r="L242" s="46"/>
      <c r="M242" s="47"/>
      <c r="N242" s="46"/>
      <c r="O242" s="29"/>
      <c r="P242" s="14"/>
    </row>
    <row r="243" spans="2:16" ht="15" customHeight="1">
      <c r="B243" s="40" t="s">
        <v>162</v>
      </c>
      <c r="C243" s="18" t="str">
        <f>D67</f>
        <v>Секция 6</v>
      </c>
      <c r="D243" s="38" t="s">
        <v>68</v>
      </c>
      <c r="E243" s="18">
        <f>H67</f>
        <v>2696</v>
      </c>
      <c r="F243" s="43">
        <f>I67</f>
        <v>900</v>
      </c>
      <c r="G243" s="18">
        <f>O67</f>
        <v>8</v>
      </c>
      <c r="H243" s="18" t="str">
        <f>G67</f>
        <v>ОЛ-20</v>
      </c>
      <c r="I243" s="43">
        <v>100</v>
      </c>
      <c r="J243" s="45">
        <f t="shared" si="79"/>
        <v>1.44</v>
      </c>
      <c r="K243" s="46"/>
      <c r="L243" s="46"/>
      <c r="M243" s="47"/>
      <c r="N243" s="46"/>
      <c r="O243" s="29"/>
      <c r="P243" s="14"/>
    </row>
    <row r="244" spans="2:16" ht="15" customHeight="1">
      <c r="B244" s="40" t="s">
        <v>162</v>
      </c>
      <c r="C244" s="18" t="str">
        <f>D64</f>
        <v>Секция 5</v>
      </c>
      <c r="D244" s="38" t="s">
        <v>70</v>
      </c>
      <c r="E244" s="18">
        <f>H64</f>
        <v>2700</v>
      </c>
      <c r="F244" s="43">
        <f>I64</f>
        <v>900</v>
      </c>
      <c r="G244" s="18">
        <f>O64</f>
        <v>8</v>
      </c>
      <c r="H244" s="18" t="str">
        <f>G64</f>
        <v>ОЛ-20</v>
      </c>
      <c r="I244" s="43">
        <v>100</v>
      </c>
      <c r="J244" s="45">
        <f t="shared" si="79"/>
        <v>1.44</v>
      </c>
      <c r="K244" s="46"/>
      <c r="L244" s="46"/>
      <c r="M244" s="47"/>
      <c r="N244" s="46"/>
      <c r="O244" s="29"/>
      <c r="P244" s="14"/>
    </row>
    <row r="245" spans="2:16" ht="15" customHeight="1">
      <c r="B245" s="40" t="s">
        <v>162</v>
      </c>
      <c r="C245" s="39" t="str">
        <f>D20</f>
        <v>Секция 1</v>
      </c>
      <c r="D245" s="39" t="s">
        <v>151</v>
      </c>
      <c r="E245" s="18">
        <f>H20</f>
        <v>2674</v>
      </c>
      <c r="F245" s="43">
        <f>I20</f>
        <v>900</v>
      </c>
      <c r="G245" s="18">
        <f>O20</f>
        <v>3</v>
      </c>
      <c r="H245" s="39" t="str">
        <f>G20</f>
        <v>ОЛ-20</v>
      </c>
      <c r="I245" s="43">
        <v>100</v>
      </c>
      <c r="J245" s="45">
        <f t="shared" si="79"/>
        <v>0.54</v>
      </c>
      <c r="K245" s="46"/>
      <c r="L245" s="46"/>
      <c r="M245" s="47"/>
      <c r="N245" s="46"/>
      <c r="O245" s="29"/>
      <c r="P245" s="14"/>
    </row>
    <row r="246" spans="2:16" ht="15" customHeight="1">
      <c r="B246" s="40" t="s">
        <v>162</v>
      </c>
      <c r="C246" s="39" t="str">
        <f>D92</f>
        <v>Секция 8</v>
      </c>
      <c r="D246" s="43" t="s">
        <v>221</v>
      </c>
      <c r="E246" s="39">
        <f>H92</f>
        <v>2704</v>
      </c>
      <c r="F246" s="43">
        <f>I92</f>
        <v>900</v>
      </c>
      <c r="G246" s="39">
        <f>O92</f>
        <v>4</v>
      </c>
      <c r="H246" s="39" t="s">
        <v>8</v>
      </c>
      <c r="I246" s="43">
        <v>100</v>
      </c>
      <c r="J246" s="45">
        <f t="shared" si="79"/>
        <v>0.72</v>
      </c>
      <c r="K246" s="46"/>
      <c r="L246" s="46"/>
      <c r="M246" s="47"/>
      <c r="N246" s="46"/>
      <c r="O246" s="29"/>
      <c r="P246" s="14"/>
    </row>
    <row r="247" spans="2:16" ht="15" customHeight="1">
      <c r="B247" s="40" t="s">
        <v>162</v>
      </c>
      <c r="C247" s="18" t="str">
        <f>D49</f>
        <v>Секция 4</v>
      </c>
      <c r="D247" s="38" t="s">
        <v>74</v>
      </c>
      <c r="E247" s="18">
        <f>H49</f>
        <v>2720</v>
      </c>
      <c r="F247" s="43">
        <f>I49</f>
        <v>900</v>
      </c>
      <c r="G247" s="18">
        <f>O49</f>
        <v>8</v>
      </c>
      <c r="H247" s="18" t="str">
        <f>G49</f>
        <v>ОЛ-2</v>
      </c>
      <c r="I247" s="43">
        <v>100</v>
      </c>
      <c r="J247" s="45">
        <f t="shared" si="79"/>
        <v>1.44</v>
      </c>
      <c r="K247" s="46"/>
      <c r="L247" s="46"/>
      <c r="M247" s="47"/>
      <c r="N247" s="46"/>
      <c r="O247" s="29"/>
      <c r="P247" s="14"/>
    </row>
    <row r="248" spans="2:16" ht="15" customHeight="1">
      <c r="B248" s="40" t="s">
        <v>162</v>
      </c>
      <c r="C248" s="18" t="str">
        <f>D115</f>
        <v>Секция 9</v>
      </c>
      <c r="D248" s="38" t="s">
        <v>77</v>
      </c>
      <c r="E248" s="18">
        <f>H115</f>
        <v>2722</v>
      </c>
      <c r="F248" s="43">
        <f>I115</f>
        <v>900</v>
      </c>
      <c r="G248" s="18">
        <f>O115</f>
        <v>4</v>
      </c>
      <c r="H248" s="18" t="str">
        <f>G115</f>
        <v>ОЛ-20</v>
      </c>
      <c r="I248" s="43">
        <v>100</v>
      </c>
      <c r="J248" s="45">
        <f t="shared" si="79"/>
        <v>0.72</v>
      </c>
      <c r="K248" s="46"/>
      <c r="L248" s="46"/>
      <c r="M248" s="47"/>
      <c r="N248" s="46"/>
      <c r="O248" s="29"/>
      <c r="P248" s="14"/>
    </row>
    <row r="249" spans="2:16" ht="15" customHeight="1">
      <c r="B249" s="40" t="s">
        <v>162</v>
      </c>
      <c r="C249" s="18" t="str">
        <f>D23</f>
        <v>Секция 2</v>
      </c>
      <c r="D249" s="38" t="s">
        <v>66</v>
      </c>
      <c r="E249" s="18">
        <f>H23</f>
        <v>2760</v>
      </c>
      <c r="F249" s="43">
        <f>I23</f>
        <v>900</v>
      </c>
      <c r="G249" s="18">
        <f>O23</f>
        <v>4</v>
      </c>
      <c r="H249" s="18" t="str">
        <f>G23</f>
        <v>ОЛ-2</v>
      </c>
      <c r="I249" s="43">
        <v>100</v>
      </c>
      <c r="J249" s="45">
        <f t="shared" si="79"/>
        <v>0.72</v>
      </c>
      <c r="K249" s="46"/>
      <c r="L249" s="46"/>
      <c r="M249" s="47"/>
      <c r="N249" s="46"/>
      <c r="O249" s="29"/>
      <c r="P249" s="14"/>
    </row>
    <row r="250" spans="2:16" ht="15" customHeight="1">
      <c r="B250" s="40" t="s">
        <v>162</v>
      </c>
      <c r="C250" s="39" t="str">
        <f>D58</f>
        <v>Секция 5</v>
      </c>
      <c r="D250" s="39" t="s">
        <v>152</v>
      </c>
      <c r="E250" s="18">
        <f>H58</f>
        <v>2772</v>
      </c>
      <c r="F250" s="43">
        <f>I58</f>
        <v>900</v>
      </c>
      <c r="G250" s="18">
        <f>O58</f>
        <v>8</v>
      </c>
      <c r="H250" s="18" t="str">
        <f>G58</f>
        <v>ОЛ-2</v>
      </c>
      <c r="I250" s="43">
        <v>100</v>
      </c>
      <c r="J250" s="45">
        <f t="shared" si="79"/>
        <v>1.44</v>
      </c>
      <c r="K250" s="46"/>
      <c r="L250" s="46"/>
      <c r="M250" s="47"/>
      <c r="N250" s="46"/>
      <c r="O250" s="29"/>
      <c r="P250" s="14"/>
    </row>
    <row r="251" spans="2:16" ht="15" customHeight="1">
      <c r="B251" s="40" t="s">
        <v>162</v>
      </c>
      <c r="C251" s="43" t="str">
        <f>D99</f>
        <v>Секция 9</v>
      </c>
      <c r="D251" s="39" t="s">
        <v>153</v>
      </c>
      <c r="E251" s="39">
        <f>H99</f>
        <v>2792</v>
      </c>
      <c r="F251" s="43">
        <f>I99</f>
        <v>900</v>
      </c>
      <c r="G251" s="39">
        <f>O99</f>
        <v>12</v>
      </c>
      <c r="H251" s="39" t="str">
        <f>G99</f>
        <v>ОЛ-2</v>
      </c>
      <c r="I251" s="43">
        <v>100</v>
      </c>
      <c r="J251" s="45">
        <f t="shared" si="79"/>
        <v>2.16</v>
      </c>
      <c r="K251" s="46"/>
      <c r="L251" s="46"/>
      <c r="M251" s="47"/>
      <c r="N251" s="46"/>
      <c r="O251" s="29"/>
      <c r="P251" s="14"/>
    </row>
    <row r="252" spans="2:16" ht="15" customHeight="1">
      <c r="B252" s="40" t="s">
        <v>162</v>
      </c>
      <c r="C252" s="42" t="str">
        <f>D100</f>
        <v>Секция 9</v>
      </c>
      <c r="D252" s="42" t="s">
        <v>200</v>
      </c>
      <c r="E252" s="42">
        <f>H100</f>
        <v>2792</v>
      </c>
      <c r="F252" s="43">
        <f>I100</f>
        <v>600</v>
      </c>
      <c r="G252" s="42">
        <f>O100</f>
        <v>1</v>
      </c>
      <c r="H252" s="42" t="str">
        <f>G100</f>
        <v>ОЛ-2</v>
      </c>
      <c r="I252" s="43">
        <v>100</v>
      </c>
      <c r="J252" s="45">
        <f t="shared" si="79"/>
        <v>0.12</v>
      </c>
      <c r="K252" s="46"/>
      <c r="L252" s="46"/>
      <c r="M252" s="47"/>
      <c r="N252" s="46"/>
      <c r="O252" s="29"/>
      <c r="P252" s="14"/>
    </row>
    <row r="253" spans="2:16" ht="15" customHeight="1">
      <c r="B253" s="40" t="s">
        <v>162</v>
      </c>
      <c r="C253" s="18" t="str">
        <f>D90</f>
        <v>Секция 8</v>
      </c>
      <c r="D253" s="43" t="s">
        <v>219</v>
      </c>
      <c r="E253" s="18">
        <f>H90</f>
        <v>2780</v>
      </c>
      <c r="F253" s="43">
        <f>I90</f>
        <v>900</v>
      </c>
      <c r="G253" s="18">
        <f>O90</f>
        <v>4</v>
      </c>
      <c r="H253" s="18" t="str">
        <f>G90</f>
        <v>ОЛ-2</v>
      </c>
      <c r="I253" s="43">
        <v>100</v>
      </c>
      <c r="J253" s="45">
        <f t="shared" si="79"/>
        <v>0.72</v>
      </c>
      <c r="K253" s="46"/>
      <c r="L253" s="46"/>
      <c r="M253" s="47"/>
      <c r="N253" s="46"/>
      <c r="O253" s="29"/>
      <c r="P253" s="14"/>
    </row>
    <row r="254" spans="2:16" ht="15" customHeight="1">
      <c r="B254" s="40" t="s">
        <v>162</v>
      </c>
      <c r="C254" s="18" t="str">
        <f>D18</f>
        <v>Секция 1</v>
      </c>
      <c r="D254" s="38" t="s">
        <v>72</v>
      </c>
      <c r="E254" s="18">
        <f>H18</f>
        <v>2870</v>
      </c>
      <c r="F254" s="43">
        <f>I18</f>
        <v>900</v>
      </c>
      <c r="G254" s="18">
        <f>O18</f>
        <v>3</v>
      </c>
      <c r="H254" s="18" t="str">
        <f>G18</f>
        <v>ОЛ-19</v>
      </c>
      <c r="I254" s="43">
        <v>100</v>
      </c>
      <c r="J254" s="45">
        <f t="shared" si="79"/>
        <v>0.54</v>
      </c>
      <c r="K254" s="46"/>
      <c r="L254" s="46"/>
      <c r="M254" s="47"/>
      <c r="N254" s="46"/>
      <c r="O254" s="29"/>
      <c r="P254" s="14"/>
    </row>
    <row r="255" spans="2:16" ht="15" customHeight="1">
      <c r="B255" s="40" t="s">
        <v>162</v>
      </c>
      <c r="C255" s="18" t="str">
        <f>D77</f>
        <v>Секция 7</v>
      </c>
      <c r="D255" s="38" t="s">
        <v>95</v>
      </c>
      <c r="E255" s="18">
        <f>H77</f>
        <v>2871</v>
      </c>
      <c r="F255" s="43">
        <f>I77</f>
        <v>900</v>
      </c>
      <c r="G255" s="18">
        <f>O77</f>
        <v>13</v>
      </c>
      <c r="H255" s="18" t="str">
        <f>G77</f>
        <v>ОЛ-3</v>
      </c>
      <c r="I255" s="43">
        <v>100</v>
      </c>
      <c r="J255" s="45">
        <f t="shared" ref="J255:J267" si="87">F255*G255*I255/1000000</f>
        <v>1.17</v>
      </c>
      <c r="K255" s="46"/>
      <c r="L255" s="45">
        <f t="shared" ref="L255:L272" si="88">F255*G255*I255/1000000</f>
        <v>1.17</v>
      </c>
      <c r="M255" s="47"/>
      <c r="N255" s="46"/>
      <c r="O255" s="29"/>
      <c r="P255" s="14"/>
    </row>
    <row r="256" spans="2:16" ht="15" customHeight="1">
      <c r="B256" s="40" t="s">
        <v>162</v>
      </c>
      <c r="C256" s="18" t="str">
        <f>D36</f>
        <v>Секция 3</v>
      </c>
      <c r="D256" s="38" t="s">
        <v>126</v>
      </c>
      <c r="E256" s="18">
        <f>H36</f>
        <v>2890</v>
      </c>
      <c r="F256" s="43">
        <f>I36</f>
        <v>900</v>
      </c>
      <c r="G256" s="18">
        <f>O36</f>
        <v>8</v>
      </c>
      <c r="H256" s="18" t="str">
        <f>G36</f>
        <v>ОЛ-3</v>
      </c>
      <c r="I256" s="43">
        <v>100</v>
      </c>
      <c r="J256" s="45">
        <f t="shared" si="87"/>
        <v>0.72</v>
      </c>
      <c r="K256" s="46"/>
      <c r="L256" s="45">
        <f t="shared" si="88"/>
        <v>0.72</v>
      </c>
      <c r="M256" s="47"/>
      <c r="N256" s="46"/>
      <c r="O256" s="29"/>
      <c r="P256" s="14"/>
    </row>
    <row r="257" spans="2:16" ht="15" customHeight="1">
      <c r="B257" s="40" t="s">
        <v>162</v>
      </c>
      <c r="C257" s="39" t="s">
        <v>7</v>
      </c>
      <c r="D257" s="39" t="s">
        <v>154</v>
      </c>
      <c r="E257" s="18">
        <f>H27</f>
        <v>2920</v>
      </c>
      <c r="F257" s="43">
        <f>I27</f>
        <v>900</v>
      </c>
      <c r="G257" s="18">
        <f>O27</f>
        <v>8</v>
      </c>
      <c r="H257" s="39" t="str">
        <f>G27</f>
        <v>ОЛ-5</v>
      </c>
      <c r="I257" s="43">
        <v>100</v>
      </c>
      <c r="J257" s="45">
        <f t="shared" si="87"/>
        <v>0.72</v>
      </c>
      <c r="K257" s="46"/>
      <c r="L257" s="45">
        <f t="shared" si="88"/>
        <v>0.72</v>
      </c>
      <c r="M257" s="47"/>
      <c r="N257" s="46"/>
      <c r="O257" s="31"/>
      <c r="P257" s="14"/>
    </row>
    <row r="258" spans="2:16" ht="15" customHeight="1">
      <c r="B258" s="40" t="s">
        <v>162</v>
      </c>
      <c r="C258" s="39" t="str">
        <f>D94</f>
        <v>Секция 8</v>
      </c>
      <c r="D258" s="39" t="s">
        <v>155</v>
      </c>
      <c r="E258" s="39">
        <f>H94</f>
        <v>2920</v>
      </c>
      <c r="F258" s="43">
        <f>I94</f>
        <v>900</v>
      </c>
      <c r="G258" s="39">
        <f>O94</f>
        <v>8</v>
      </c>
      <c r="H258" s="39" t="s">
        <v>23</v>
      </c>
      <c r="I258" s="43">
        <v>100</v>
      </c>
      <c r="J258" s="45">
        <f t="shared" si="87"/>
        <v>0.72</v>
      </c>
      <c r="K258" s="46"/>
      <c r="L258" s="45">
        <f t="shared" si="88"/>
        <v>0.72</v>
      </c>
      <c r="M258" s="47"/>
      <c r="N258" s="46"/>
      <c r="O258" s="31"/>
      <c r="P258" s="14"/>
    </row>
    <row r="259" spans="2:16" ht="15" customHeight="1">
      <c r="B259" s="40" t="s">
        <v>162</v>
      </c>
      <c r="C259" s="18" t="str">
        <f>D109</f>
        <v>Секция 9</v>
      </c>
      <c r="D259" s="38" t="s">
        <v>114</v>
      </c>
      <c r="E259" s="18">
        <f>H109</f>
        <v>2934</v>
      </c>
      <c r="F259" s="43">
        <f>I109</f>
        <v>900</v>
      </c>
      <c r="G259" s="18">
        <f>O109</f>
        <v>8</v>
      </c>
      <c r="H259" s="18" t="str">
        <f>G109</f>
        <v>ОЛ-8</v>
      </c>
      <c r="I259" s="43">
        <v>100</v>
      </c>
      <c r="J259" s="45">
        <f t="shared" si="87"/>
        <v>0.72</v>
      </c>
      <c r="K259" s="46"/>
      <c r="L259" s="45">
        <f t="shared" si="88"/>
        <v>0.72</v>
      </c>
      <c r="M259" s="47"/>
      <c r="N259" s="46"/>
      <c r="O259" s="29"/>
      <c r="P259" s="14"/>
    </row>
    <row r="260" spans="2:16" ht="15" customHeight="1">
      <c r="B260" s="40" t="s">
        <v>162</v>
      </c>
      <c r="C260" s="18" t="str">
        <f>D60</f>
        <v>Секция 5</v>
      </c>
      <c r="D260" s="38" t="s">
        <v>87</v>
      </c>
      <c r="E260" s="18">
        <f>H60</f>
        <v>2956</v>
      </c>
      <c r="F260" s="43">
        <f>I60</f>
        <v>900</v>
      </c>
      <c r="G260" s="18">
        <f>O60</f>
        <v>3</v>
      </c>
      <c r="H260" s="18" t="str">
        <f>G60</f>
        <v>ОЛ-5</v>
      </c>
      <c r="I260" s="43">
        <v>100</v>
      </c>
      <c r="J260" s="45">
        <f t="shared" si="87"/>
        <v>0.27</v>
      </c>
      <c r="K260" s="46"/>
      <c r="L260" s="45">
        <f t="shared" si="88"/>
        <v>0.27</v>
      </c>
      <c r="M260" s="47"/>
      <c r="N260" s="46"/>
      <c r="O260" s="29"/>
      <c r="P260" s="14"/>
    </row>
    <row r="261" spans="2:16" ht="15" customHeight="1">
      <c r="B261" s="40" t="s">
        <v>162</v>
      </c>
      <c r="C261" s="18" t="str">
        <f>D111</f>
        <v>Секция 9</v>
      </c>
      <c r="D261" s="38" t="s">
        <v>115</v>
      </c>
      <c r="E261" s="18">
        <f>H111</f>
        <v>2968</v>
      </c>
      <c r="F261" s="43">
        <f>I111</f>
        <v>900</v>
      </c>
      <c r="G261" s="18">
        <f>O111</f>
        <v>8</v>
      </c>
      <c r="H261" s="18" t="str">
        <f>G111</f>
        <v>ОЛ-8</v>
      </c>
      <c r="I261" s="43">
        <v>100</v>
      </c>
      <c r="J261" s="45">
        <f t="shared" si="87"/>
        <v>0.72</v>
      </c>
      <c r="K261" s="46"/>
      <c r="L261" s="45">
        <f t="shared" si="88"/>
        <v>0.72</v>
      </c>
      <c r="M261" s="47"/>
      <c r="N261" s="46"/>
      <c r="O261" s="29"/>
      <c r="P261" s="14"/>
    </row>
    <row r="262" spans="2:16" ht="15" customHeight="1">
      <c r="B262" s="40" t="s">
        <v>162</v>
      </c>
      <c r="C262" s="18" t="str">
        <f>D44</f>
        <v>Секция 3</v>
      </c>
      <c r="D262" s="38" t="s">
        <v>89</v>
      </c>
      <c r="E262" s="18">
        <f>H44</f>
        <v>3098</v>
      </c>
      <c r="F262" s="43">
        <f>I44</f>
        <v>900</v>
      </c>
      <c r="G262" s="18">
        <f>O44</f>
        <v>8</v>
      </c>
      <c r="H262" s="18" t="str">
        <f>G44</f>
        <v>ОЛ-17</v>
      </c>
      <c r="I262" s="43">
        <v>100</v>
      </c>
      <c r="J262" s="45">
        <f t="shared" si="87"/>
        <v>0.72</v>
      </c>
      <c r="K262" s="46"/>
      <c r="L262" s="45">
        <f t="shared" si="88"/>
        <v>0.72</v>
      </c>
      <c r="M262" s="47"/>
      <c r="N262" s="46"/>
      <c r="O262" s="29"/>
      <c r="P262" s="14"/>
    </row>
    <row r="263" spans="2:16" ht="15" customHeight="1">
      <c r="B263" s="40" t="s">
        <v>162</v>
      </c>
      <c r="C263" s="18" t="str">
        <f>D55</f>
        <v>Секция 4</v>
      </c>
      <c r="D263" s="38" t="s">
        <v>137</v>
      </c>
      <c r="E263" s="18">
        <f>H55</f>
        <v>3106</v>
      </c>
      <c r="F263" s="43">
        <f>I55</f>
        <v>900</v>
      </c>
      <c r="G263" s="18">
        <f>O55</f>
        <v>12</v>
      </c>
      <c r="H263" s="18" t="str">
        <f>G55</f>
        <v>ОЛ-24</v>
      </c>
      <c r="I263" s="43">
        <v>100</v>
      </c>
      <c r="J263" s="45">
        <f t="shared" si="87"/>
        <v>1.08</v>
      </c>
      <c r="K263" s="46"/>
      <c r="L263" s="45">
        <f t="shared" si="88"/>
        <v>1.08</v>
      </c>
      <c r="M263" s="47"/>
      <c r="N263" s="46"/>
      <c r="O263" s="29"/>
      <c r="P263" s="14"/>
    </row>
    <row r="264" spans="2:16" ht="15" customHeight="1">
      <c r="B264" s="40" t="s">
        <v>162</v>
      </c>
      <c r="C264" s="42" t="str">
        <f>D56</f>
        <v>Секция 4</v>
      </c>
      <c r="D264" s="42" t="s">
        <v>203</v>
      </c>
      <c r="E264" s="42">
        <f>H56</f>
        <v>3106</v>
      </c>
      <c r="F264" s="43">
        <f>I56</f>
        <v>600</v>
      </c>
      <c r="G264" s="42">
        <f>O56</f>
        <v>1</v>
      </c>
      <c r="H264" s="42" t="str">
        <f>G56</f>
        <v>ОЛ-24</v>
      </c>
      <c r="I264" s="43">
        <v>100</v>
      </c>
      <c r="J264" s="45">
        <f t="shared" si="87"/>
        <v>0.06</v>
      </c>
      <c r="K264" s="46"/>
      <c r="L264" s="45">
        <f t="shared" si="88"/>
        <v>0.06</v>
      </c>
      <c r="M264" s="47"/>
      <c r="N264" s="46"/>
      <c r="O264" s="29"/>
      <c r="P264" s="14"/>
    </row>
    <row r="265" spans="2:16" ht="15" customHeight="1">
      <c r="B265" s="40" t="s">
        <v>162</v>
      </c>
      <c r="C265" s="18" t="str">
        <f>D87</f>
        <v>Секция 7</v>
      </c>
      <c r="D265" s="38" t="s">
        <v>134</v>
      </c>
      <c r="E265" s="18">
        <f>H87</f>
        <v>3110</v>
      </c>
      <c r="F265" s="43">
        <f>I87</f>
        <v>900</v>
      </c>
      <c r="G265" s="18">
        <f>O87</f>
        <v>8</v>
      </c>
      <c r="H265" s="18" t="str">
        <f>G87</f>
        <v>ОЛ-17</v>
      </c>
      <c r="I265" s="43">
        <v>100</v>
      </c>
      <c r="J265" s="45">
        <f t="shared" si="87"/>
        <v>0.72</v>
      </c>
      <c r="K265" s="46"/>
      <c r="L265" s="45">
        <f t="shared" si="88"/>
        <v>0.72</v>
      </c>
      <c r="M265" s="47"/>
      <c r="N265" s="46"/>
      <c r="O265" s="29"/>
      <c r="P265" s="14"/>
    </row>
    <row r="266" spans="2:16" ht="15" customHeight="1">
      <c r="B266" s="40" t="s">
        <v>162</v>
      </c>
      <c r="C266" s="18" t="str">
        <f>D46</f>
        <v>Секция 3</v>
      </c>
      <c r="D266" s="38" t="s">
        <v>90</v>
      </c>
      <c r="E266" s="18">
        <f>H46</f>
        <v>3112</v>
      </c>
      <c r="F266" s="43">
        <f>I46</f>
        <v>900</v>
      </c>
      <c r="G266" s="18">
        <f>O46</f>
        <v>8</v>
      </c>
      <c r="H266" s="18" t="str">
        <f>G46</f>
        <v>ОЛ-17</v>
      </c>
      <c r="I266" s="43">
        <v>100</v>
      </c>
      <c r="J266" s="45">
        <f t="shared" si="87"/>
        <v>0.72</v>
      </c>
      <c r="K266" s="46"/>
      <c r="L266" s="45">
        <f t="shared" si="88"/>
        <v>0.72</v>
      </c>
      <c r="M266" s="47"/>
      <c r="N266" s="46"/>
      <c r="O266" s="29"/>
      <c r="P266" s="14"/>
    </row>
    <row r="267" spans="2:16" ht="15" customHeight="1">
      <c r="B267" s="40" t="s">
        <v>162</v>
      </c>
      <c r="C267" s="18" t="str">
        <f>D85</f>
        <v>Секция 7</v>
      </c>
      <c r="D267" s="38" t="s">
        <v>136</v>
      </c>
      <c r="E267" s="18">
        <f>H85</f>
        <v>3116</v>
      </c>
      <c r="F267" s="43">
        <f>I85</f>
        <v>900</v>
      </c>
      <c r="G267" s="18">
        <f>O85</f>
        <v>8</v>
      </c>
      <c r="H267" s="18" t="str">
        <f>G85</f>
        <v>ОЛ-17</v>
      </c>
      <c r="I267" s="43">
        <v>100</v>
      </c>
      <c r="J267" s="45">
        <f t="shared" si="87"/>
        <v>0.72</v>
      </c>
      <c r="K267" s="46"/>
      <c r="L267" s="45">
        <f t="shared" si="88"/>
        <v>0.72</v>
      </c>
      <c r="M267" s="47"/>
      <c r="N267" s="46"/>
      <c r="O267" s="29"/>
      <c r="P267" s="14"/>
    </row>
    <row r="268" spans="2:16" ht="15" customHeight="1">
      <c r="B268" s="40" t="s">
        <v>162</v>
      </c>
      <c r="C268" s="18" t="str">
        <f>D6</f>
        <v>Секция 1</v>
      </c>
      <c r="D268" s="38" t="s">
        <v>100</v>
      </c>
      <c r="E268" s="18">
        <f>H6</f>
        <v>3173</v>
      </c>
      <c r="F268" s="43">
        <f>I6</f>
        <v>900</v>
      </c>
      <c r="G268" s="18">
        <f>O6</f>
        <v>7</v>
      </c>
      <c r="H268" s="18" t="str">
        <f>G6</f>
        <v>ОЛ-11</v>
      </c>
      <c r="I268" s="43">
        <v>100</v>
      </c>
      <c r="J268" s="45"/>
      <c r="K268" s="46"/>
      <c r="L268" s="45">
        <f t="shared" si="88"/>
        <v>0.63</v>
      </c>
      <c r="M268" s="47"/>
      <c r="N268" s="46"/>
      <c r="O268" s="29"/>
      <c r="P268" s="14"/>
    </row>
    <row r="269" spans="2:16" ht="15" customHeight="1">
      <c r="B269" s="40" t="s">
        <v>162</v>
      </c>
      <c r="C269" s="18" t="str">
        <f>D34</f>
        <v>Секция 3</v>
      </c>
      <c r="D269" s="38" t="s">
        <v>122</v>
      </c>
      <c r="E269" s="18">
        <f>H34</f>
        <v>3198</v>
      </c>
      <c r="F269" s="43">
        <f>I34</f>
        <v>900</v>
      </c>
      <c r="G269" s="18">
        <f>O34</f>
        <v>8</v>
      </c>
      <c r="H269" s="18" t="str">
        <f>G34</f>
        <v>ОЛ-3</v>
      </c>
      <c r="I269" s="43">
        <v>100</v>
      </c>
      <c r="J269" s="45"/>
      <c r="K269" s="46"/>
      <c r="L269" s="45">
        <f t="shared" si="88"/>
        <v>0.72</v>
      </c>
      <c r="M269" s="47"/>
      <c r="N269" s="46"/>
      <c r="O269" s="29"/>
      <c r="P269" s="14"/>
    </row>
    <row r="270" spans="2:16" ht="15" customHeight="1">
      <c r="B270" s="40" t="s">
        <v>162</v>
      </c>
      <c r="C270" s="18" t="str">
        <f>D73</f>
        <v>Секция 6</v>
      </c>
      <c r="D270" s="38" t="s">
        <v>139</v>
      </c>
      <c r="E270" s="18">
        <f>H73</f>
        <v>3200</v>
      </c>
      <c r="F270" s="43">
        <f>I73</f>
        <v>900</v>
      </c>
      <c r="G270" s="18">
        <f>O73</f>
        <v>12</v>
      </c>
      <c r="H270" s="18" t="str">
        <f>G73</f>
        <v>ОЛ-23</v>
      </c>
      <c r="I270" s="43">
        <v>100</v>
      </c>
      <c r="J270" s="45">
        <f>F270*G270*I270/1000000</f>
        <v>1.08</v>
      </c>
      <c r="K270" s="46"/>
      <c r="L270" s="45">
        <f t="shared" si="88"/>
        <v>1.08</v>
      </c>
      <c r="M270" s="47"/>
      <c r="N270" s="46"/>
      <c r="O270" s="29"/>
      <c r="P270" s="14"/>
    </row>
    <row r="271" spans="2:16" ht="15" customHeight="1">
      <c r="B271" s="40" t="s">
        <v>162</v>
      </c>
      <c r="C271" s="42" t="str">
        <f>D74</f>
        <v>Секция 6</v>
      </c>
      <c r="D271" s="42" t="s">
        <v>201</v>
      </c>
      <c r="E271" s="42">
        <f>H74</f>
        <v>3200</v>
      </c>
      <c r="F271" s="43">
        <f>I74</f>
        <v>600</v>
      </c>
      <c r="G271" s="42">
        <f>O74</f>
        <v>1</v>
      </c>
      <c r="H271" s="42" t="str">
        <f>G74</f>
        <v>ОЛ-23</v>
      </c>
      <c r="I271" s="43">
        <v>100</v>
      </c>
      <c r="J271" s="45">
        <f>F271*G271*I271/1000000</f>
        <v>0.06</v>
      </c>
      <c r="K271" s="46"/>
      <c r="L271" s="45">
        <f t="shared" si="88"/>
        <v>0.06</v>
      </c>
      <c r="M271" s="47"/>
      <c r="N271" s="46"/>
      <c r="O271" s="29"/>
      <c r="P271" s="14"/>
    </row>
    <row r="272" spans="2:16" ht="15" customHeight="1">
      <c r="B272" s="40" t="s">
        <v>162</v>
      </c>
      <c r="C272" s="18" t="str">
        <f>D78</f>
        <v>Секция 7</v>
      </c>
      <c r="D272" s="38" t="s">
        <v>94</v>
      </c>
      <c r="E272" s="18">
        <f>H78</f>
        <v>3189</v>
      </c>
      <c r="F272" s="43">
        <f>I78</f>
        <v>900</v>
      </c>
      <c r="G272" s="18">
        <f>O78</f>
        <v>13</v>
      </c>
      <c r="H272" s="18" t="str">
        <f>G78</f>
        <v>ОЛ-3</v>
      </c>
      <c r="I272" s="43">
        <v>100</v>
      </c>
      <c r="J272" s="45"/>
      <c r="K272" s="46"/>
      <c r="L272" s="45">
        <f t="shared" si="88"/>
        <v>1.17</v>
      </c>
      <c r="M272" s="47"/>
      <c r="N272" s="46"/>
      <c r="O272" s="29"/>
      <c r="P272" s="14"/>
    </row>
    <row r="273" spans="2:16" ht="15" customHeight="1">
      <c r="B273" s="40" t="s">
        <v>162</v>
      </c>
      <c r="C273" s="18" t="str">
        <f>D113</f>
        <v>Секция 9</v>
      </c>
      <c r="D273" s="38" t="s">
        <v>117</v>
      </c>
      <c r="E273" s="18">
        <f>H113</f>
        <v>3282</v>
      </c>
      <c r="F273" s="43">
        <f>I113</f>
        <v>900</v>
      </c>
      <c r="G273" s="18">
        <f>O113</f>
        <v>8</v>
      </c>
      <c r="H273" s="18" t="str">
        <f>G113</f>
        <v>ОЛ-9</v>
      </c>
      <c r="I273" s="43">
        <v>100</v>
      </c>
      <c r="J273" s="45">
        <f t="shared" ref="J273" si="89">F273*G273*I273*2/1000000</f>
        <v>1.44</v>
      </c>
      <c r="K273" s="46"/>
      <c r="L273" s="46"/>
      <c r="M273" s="47"/>
      <c r="N273" s="46"/>
      <c r="O273" s="29"/>
      <c r="P273" s="14"/>
    </row>
    <row r="274" spans="2:16" ht="15" customHeight="1">
      <c r="B274" s="40" t="s">
        <v>162</v>
      </c>
      <c r="C274" s="18" t="str">
        <f>D12</f>
        <v>Секция 1</v>
      </c>
      <c r="D274" s="38" t="s">
        <v>118</v>
      </c>
      <c r="E274" s="18">
        <f>H12</f>
        <v>3255</v>
      </c>
      <c r="F274" s="43">
        <f>I12</f>
        <v>900</v>
      </c>
      <c r="G274" s="18">
        <f>O12</f>
        <v>7</v>
      </c>
      <c r="H274" s="18" t="str">
        <f>G12</f>
        <v>ОЛ-4</v>
      </c>
      <c r="I274" s="43">
        <v>100</v>
      </c>
      <c r="J274" s="45">
        <f t="shared" ref="J274:J285" si="90">F274*G274*I274/1000000</f>
        <v>0.63</v>
      </c>
      <c r="K274" s="46"/>
      <c r="L274" s="45">
        <f>F274*G274*I274/1000000</f>
        <v>0.63</v>
      </c>
      <c r="M274" s="47"/>
      <c r="N274" s="46"/>
      <c r="O274" s="31"/>
      <c r="P274" s="18"/>
    </row>
    <row r="275" spans="2:16" ht="15" customHeight="1">
      <c r="B275" s="40" t="s">
        <v>162</v>
      </c>
      <c r="C275" s="18" t="str">
        <f>D14</f>
        <v>Секция 1</v>
      </c>
      <c r="D275" s="38" t="s">
        <v>110</v>
      </c>
      <c r="E275" s="18">
        <f>H14</f>
        <v>3286</v>
      </c>
      <c r="F275" s="43">
        <f>I14</f>
        <v>900</v>
      </c>
      <c r="G275" s="18">
        <f>O14</f>
        <v>7</v>
      </c>
      <c r="H275" s="18" t="str">
        <f>G14</f>
        <v>ОЛ-12</v>
      </c>
      <c r="I275" s="43">
        <v>100</v>
      </c>
      <c r="J275" s="45">
        <f t="shared" si="90"/>
        <v>0.63</v>
      </c>
      <c r="K275" s="46"/>
      <c r="L275" s="46"/>
      <c r="M275" s="47"/>
      <c r="N275" s="46"/>
      <c r="O275" s="29"/>
      <c r="P275" s="14"/>
    </row>
    <row r="276" spans="2:16" ht="15" customHeight="1">
      <c r="B276" s="40" t="s">
        <v>162</v>
      </c>
      <c r="C276" s="18" t="str">
        <f>D96</f>
        <v>Секция 8</v>
      </c>
      <c r="D276" s="38" t="s">
        <v>81</v>
      </c>
      <c r="E276" s="18">
        <f>H96</f>
        <v>3292</v>
      </c>
      <c r="F276" s="43">
        <f>I96</f>
        <v>900</v>
      </c>
      <c r="G276" s="18">
        <f>O96</f>
        <v>8</v>
      </c>
      <c r="H276" s="18" t="str">
        <f>G96</f>
        <v>ОЛ-22</v>
      </c>
      <c r="I276" s="43">
        <v>100</v>
      </c>
      <c r="J276" s="45">
        <f t="shared" si="90"/>
        <v>0.72</v>
      </c>
      <c r="K276" s="46"/>
      <c r="L276" s="45">
        <f t="shared" ref="L276:L286" si="91">F276*G276*I276/1000000</f>
        <v>0.72</v>
      </c>
      <c r="M276" s="47"/>
      <c r="N276" s="46"/>
      <c r="O276" s="29"/>
      <c r="P276" s="14"/>
    </row>
    <row r="277" spans="2:16" ht="15" customHeight="1">
      <c r="B277" s="40" t="s">
        <v>162</v>
      </c>
      <c r="C277" s="18" t="str">
        <f>D71</f>
        <v>Секция 6</v>
      </c>
      <c r="D277" s="38" t="s">
        <v>140</v>
      </c>
      <c r="E277" s="18">
        <f>H71</f>
        <v>3294</v>
      </c>
      <c r="F277" s="43">
        <f>I71</f>
        <v>900</v>
      </c>
      <c r="G277" s="18">
        <f>O71</f>
        <v>12</v>
      </c>
      <c r="H277" s="18" t="str">
        <f>G71</f>
        <v>ОЛ-23</v>
      </c>
      <c r="I277" s="43">
        <v>100</v>
      </c>
      <c r="J277" s="45">
        <f t="shared" si="90"/>
        <v>1.08</v>
      </c>
      <c r="K277" s="46"/>
      <c r="L277" s="45">
        <f t="shared" si="91"/>
        <v>1.08</v>
      </c>
      <c r="M277" s="47"/>
      <c r="N277" s="46"/>
      <c r="O277" s="29"/>
      <c r="P277" s="14"/>
    </row>
    <row r="278" spans="2:16" ht="15" customHeight="1">
      <c r="B278" s="40" t="s">
        <v>162</v>
      </c>
      <c r="C278" s="42" t="str">
        <f>D72</f>
        <v>Секция 6</v>
      </c>
      <c r="D278" s="43" t="s">
        <v>210</v>
      </c>
      <c r="E278" s="42">
        <f>H72</f>
        <v>3294</v>
      </c>
      <c r="F278" s="43">
        <f>I72</f>
        <v>600</v>
      </c>
      <c r="G278" s="42">
        <f>O72</f>
        <v>1</v>
      </c>
      <c r="H278" s="42" t="str">
        <f>G72</f>
        <v>ОЛ-23</v>
      </c>
      <c r="I278" s="43">
        <v>100</v>
      </c>
      <c r="J278" s="45">
        <f t="shared" si="90"/>
        <v>0.06</v>
      </c>
      <c r="K278" s="46"/>
      <c r="L278" s="45">
        <f t="shared" si="91"/>
        <v>0.06</v>
      </c>
      <c r="M278" s="47"/>
      <c r="N278" s="46"/>
      <c r="O278" s="29"/>
      <c r="P278" s="14"/>
    </row>
    <row r="279" spans="2:16" ht="15" customHeight="1">
      <c r="B279" s="40" t="s">
        <v>162</v>
      </c>
      <c r="C279" s="18" t="str">
        <f>D62</f>
        <v>Секция 5</v>
      </c>
      <c r="D279" s="38" t="s">
        <v>88</v>
      </c>
      <c r="E279" s="18">
        <f>H62</f>
        <v>3310</v>
      </c>
      <c r="F279" s="43">
        <f>I62</f>
        <v>900</v>
      </c>
      <c r="G279" s="18">
        <f>O62</f>
        <v>3</v>
      </c>
      <c r="H279" s="18" t="str">
        <f>G62</f>
        <v>ОЛ-5</v>
      </c>
      <c r="I279" s="43">
        <v>100</v>
      </c>
      <c r="J279" s="45">
        <f t="shared" si="90"/>
        <v>0.27</v>
      </c>
      <c r="K279" s="46"/>
      <c r="L279" s="45">
        <f t="shared" si="91"/>
        <v>0.27</v>
      </c>
      <c r="M279" s="47"/>
      <c r="N279" s="46"/>
      <c r="O279" s="29"/>
      <c r="P279" s="14"/>
    </row>
    <row r="280" spans="2:16" ht="15" customHeight="1">
      <c r="B280" s="40" t="s">
        <v>162</v>
      </c>
      <c r="C280" s="18" t="str">
        <f>D8</f>
        <v>Секция 1</v>
      </c>
      <c r="D280" s="38" t="s">
        <v>101</v>
      </c>
      <c r="E280" s="18">
        <f>H8</f>
        <v>3318</v>
      </c>
      <c r="F280" s="43">
        <f>I8</f>
        <v>900</v>
      </c>
      <c r="G280" s="18">
        <f>O8</f>
        <v>7</v>
      </c>
      <c r="H280" s="18" t="str">
        <f>G8</f>
        <v>ОЛ-11</v>
      </c>
      <c r="I280" s="43">
        <v>100</v>
      </c>
      <c r="J280" s="45">
        <f t="shared" si="90"/>
        <v>0.63</v>
      </c>
      <c r="K280" s="46"/>
      <c r="L280" s="45">
        <f t="shared" si="91"/>
        <v>0.63</v>
      </c>
      <c r="M280" s="47"/>
      <c r="N280" s="46"/>
      <c r="O280" s="29"/>
      <c r="P280" s="14"/>
    </row>
    <row r="281" spans="2:16" ht="15" customHeight="1">
      <c r="B281" s="40" t="s">
        <v>162</v>
      </c>
      <c r="C281" s="18" t="str">
        <f>D10</f>
        <v>Секция 1</v>
      </c>
      <c r="D281" s="38" t="s">
        <v>121</v>
      </c>
      <c r="E281" s="18">
        <f>H10</f>
        <v>3330</v>
      </c>
      <c r="F281" s="43">
        <f>I10</f>
        <v>900</v>
      </c>
      <c r="G281" s="18">
        <f>O10</f>
        <v>7</v>
      </c>
      <c r="H281" s="18" t="str">
        <f>G10</f>
        <v>ОЛ-4</v>
      </c>
      <c r="I281" s="43">
        <v>100</v>
      </c>
      <c r="J281" s="45">
        <f t="shared" si="90"/>
        <v>0.63</v>
      </c>
      <c r="K281" s="46"/>
      <c r="L281" s="45">
        <f t="shared" si="91"/>
        <v>0.63</v>
      </c>
      <c r="M281" s="47"/>
      <c r="N281" s="46"/>
      <c r="O281" s="31"/>
      <c r="P281" s="18"/>
    </row>
    <row r="282" spans="2:16" ht="15" customHeight="1">
      <c r="B282" s="40" t="s">
        <v>162</v>
      </c>
      <c r="C282" s="39" t="str">
        <f>D29</f>
        <v>Секция 2</v>
      </c>
      <c r="D282" s="39" t="s">
        <v>154</v>
      </c>
      <c r="E282" s="18">
        <f>H29</f>
        <v>3346</v>
      </c>
      <c r="F282" s="43">
        <f>I29</f>
        <v>900</v>
      </c>
      <c r="G282" s="18">
        <f>O29</f>
        <v>8</v>
      </c>
      <c r="H282" s="39" t="str">
        <f>G29</f>
        <v>ОЛ-5</v>
      </c>
      <c r="I282" s="43">
        <v>100</v>
      </c>
      <c r="J282" s="45">
        <f t="shared" si="90"/>
        <v>0.72</v>
      </c>
      <c r="K282" s="46"/>
      <c r="L282" s="45">
        <f t="shared" si="91"/>
        <v>0.72</v>
      </c>
      <c r="M282" s="47"/>
      <c r="N282" s="46"/>
      <c r="O282" s="29"/>
      <c r="P282" s="14"/>
    </row>
    <row r="283" spans="2:16" ht="15" customHeight="1">
      <c r="B283" s="40" t="s">
        <v>162</v>
      </c>
      <c r="C283" s="39" t="s">
        <v>24</v>
      </c>
      <c r="D283" s="39" t="s">
        <v>156</v>
      </c>
      <c r="E283" s="39">
        <f>H103</f>
        <v>3346</v>
      </c>
      <c r="F283" s="43">
        <f>I103</f>
        <v>900</v>
      </c>
      <c r="G283" s="39">
        <f>O103</f>
        <v>8</v>
      </c>
      <c r="H283" s="39" t="s">
        <v>28</v>
      </c>
      <c r="I283" s="43">
        <v>100</v>
      </c>
      <c r="J283" s="45">
        <f t="shared" si="90"/>
        <v>0.72</v>
      </c>
      <c r="K283" s="46"/>
      <c r="L283" s="45">
        <f t="shared" si="91"/>
        <v>0.72</v>
      </c>
      <c r="M283" s="47"/>
      <c r="N283" s="46"/>
      <c r="O283" s="29"/>
      <c r="P283" s="14"/>
    </row>
    <row r="284" spans="2:16" ht="15" customHeight="1">
      <c r="B284" s="40" t="s">
        <v>162</v>
      </c>
      <c r="C284" s="18" t="str">
        <f>D53</f>
        <v>Секция 4</v>
      </c>
      <c r="D284" s="38" t="s">
        <v>138</v>
      </c>
      <c r="E284" s="18">
        <f>H53</f>
        <v>3349</v>
      </c>
      <c r="F284" s="43">
        <f>I53</f>
        <v>900</v>
      </c>
      <c r="G284" s="18">
        <f>O53</f>
        <v>12</v>
      </c>
      <c r="H284" s="18" t="str">
        <f>G53</f>
        <v>ОЛ-24</v>
      </c>
      <c r="I284" s="43">
        <v>100</v>
      </c>
      <c r="J284" s="45">
        <f t="shared" si="90"/>
        <v>1.08</v>
      </c>
      <c r="K284" s="46"/>
      <c r="L284" s="45">
        <f t="shared" si="91"/>
        <v>1.08</v>
      </c>
      <c r="M284" s="47"/>
      <c r="N284" s="46"/>
      <c r="O284" s="29"/>
      <c r="P284" s="14"/>
    </row>
    <row r="285" spans="2:16" ht="15" customHeight="1">
      <c r="B285" s="40" t="s">
        <v>162</v>
      </c>
      <c r="C285" s="42" t="str">
        <f>D54</f>
        <v>Секция 4</v>
      </c>
      <c r="D285" s="42" t="s">
        <v>202</v>
      </c>
      <c r="E285" s="42">
        <f>H54</f>
        <v>3349</v>
      </c>
      <c r="F285" s="43">
        <f>I54</f>
        <v>600</v>
      </c>
      <c r="G285" s="42">
        <f>O54</f>
        <v>1</v>
      </c>
      <c r="H285" s="42" t="str">
        <f>G54</f>
        <v>ОЛ-24</v>
      </c>
      <c r="I285" s="43">
        <v>100</v>
      </c>
      <c r="J285" s="45">
        <f t="shared" si="90"/>
        <v>0.06</v>
      </c>
      <c r="K285" s="46"/>
      <c r="L285" s="45">
        <f t="shared" si="91"/>
        <v>0.06</v>
      </c>
      <c r="M285" s="47"/>
      <c r="N285" s="46"/>
      <c r="O285" s="29"/>
      <c r="P285" s="14"/>
    </row>
    <row r="286" spans="2:16" ht="15" customHeight="1">
      <c r="B286" s="40" t="s">
        <v>162</v>
      </c>
      <c r="C286" s="18" t="str">
        <f>D105</f>
        <v>Секция 9</v>
      </c>
      <c r="D286" s="38" t="s">
        <v>106</v>
      </c>
      <c r="E286" s="18">
        <f>H105</f>
        <v>3562</v>
      </c>
      <c r="F286" s="43">
        <f>I105</f>
        <v>900</v>
      </c>
      <c r="G286" s="18">
        <f>O105</f>
        <v>8</v>
      </c>
      <c r="H286" s="18" t="str">
        <f>G105</f>
        <v>ОЛ-7</v>
      </c>
      <c r="I286" s="43">
        <v>100</v>
      </c>
      <c r="J286" s="45"/>
      <c r="K286" s="46"/>
      <c r="L286" s="45">
        <f t="shared" si="91"/>
        <v>0.72</v>
      </c>
      <c r="M286" s="47"/>
      <c r="N286" s="46"/>
      <c r="O286" s="29"/>
      <c r="P286" s="14"/>
    </row>
    <row r="287" spans="2:16" ht="15" customHeight="1">
      <c r="B287" s="40" t="s">
        <v>162</v>
      </c>
      <c r="C287" s="18" t="str">
        <f>D79</f>
        <v>Секция 7</v>
      </c>
      <c r="D287" s="38" t="s">
        <v>132</v>
      </c>
      <c r="E287" s="18">
        <f>H79</f>
        <v>4374</v>
      </c>
      <c r="F287" s="43">
        <f>I79</f>
        <v>900</v>
      </c>
      <c r="G287" s="18">
        <f>O79</f>
        <v>8</v>
      </c>
      <c r="H287" s="18" t="str">
        <f>G79</f>
        <v>ОЛ-10</v>
      </c>
      <c r="I287" s="43">
        <v>100</v>
      </c>
      <c r="J287" s="45"/>
      <c r="K287" s="46"/>
      <c r="L287" s="46"/>
      <c r="M287" s="47"/>
      <c r="N287" s="46"/>
      <c r="O287" s="29"/>
      <c r="P287" s="14"/>
    </row>
    <row r="288" spans="2:16" ht="15" customHeight="1">
      <c r="B288" s="40" t="s">
        <v>162</v>
      </c>
      <c r="C288" s="18" t="str">
        <f>D42</f>
        <v>Секция 3</v>
      </c>
      <c r="D288" s="38" t="s">
        <v>128</v>
      </c>
      <c r="E288" s="18">
        <f>H42</f>
        <v>4368</v>
      </c>
      <c r="F288" s="43">
        <f>I42</f>
        <v>900</v>
      </c>
      <c r="G288" s="18">
        <f>O42+10</f>
        <v>18</v>
      </c>
      <c r="H288" s="18" t="str">
        <f>G42</f>
        <v>ОЛ-10</v>
      </c>
      <c r="I288" s="43">
        <v>100</v>
      </c>
      <c r="J288" s="45"/>
      <c r="K288" s="46"/>
      <c r="L288" s="45">
        <f>F288*G288*I288/1000000</f>
        <v>1.62</v>
      </c>
      <c r="M288" s="47"/>
      <c r="N288" s="46"/>
      <c r="O288" s="29"/>
      <c r="P288" s="14"/>
    </row>
    <row r="289" spans="2:16" ht="15" customHeight="1">
      <c r="B289" s="37"/>
      <c r="C289" s="18"/>
      <c r="D289" s="18"/>
      <c r="E289" s="18" t="s">
        <v>46</v>
      </c>
      <c r="F289" s="43">
        <f t="shared" ref="F289" si="92">I266</f>
        <v>100</v>
      </c>
      <c r="G289" s="20">
        <f>SUM(G230:G288)</f>
        <v>431</v>
      </c>
      <c r="H289" s="18"/>
      <c r="I289" s="12"/>
      <c r="J289" s="52">
        <f>SUM(J230:J288)</f>
        <v>41.94</v>
      </c>
      <c r="K289" s="34">
        <f>J289/3.125*1.15</f>
        <v>15.433919999999999</v>
      </c>
      <c r="L289" s="55">
        <f>J289*1.15</f>
        <v>48.230999999999995</v>
      </c>
      <c r="M289" s="56">
        <f>L289/3.125*1.15</f>
        <v>17.749007999999996</v>
      </c>
      <c r="N289" s="34"/>
      <c r="O289" s="29"/>
      <c r="P289" s="14"/>
    </row>
    <row r="290" spans="2:16" ht="15" customHeight="1">
      <c r="C290" s="2"/>
      <c r="D290" s="2"/>
      <c r="E290" s="2"/>
      <c r="G290" s="32">
        <f>SUM(G289,G229,G198,G189,G162)</f>
        <v>712</v>
      </c>
      <c r="H290" s="28"/>
      <c r="I290" s="48"/>
      <c r="J290" s="54">
        <f>SUM(J289,J229,J198,J189,J162)</f>
        <v>71.55</v>
      </c>
      <c r="K290" s="57">
        <f>SUM(K124:K289)</f>
        <v>26.330399999999997</v>
      </c>
      <c r="L290" s="49"/>
      <c r="M290" s="50"/>
      <c r="N290" s="49"/>
    </row>
    <row r="291" spans="2:16" ht="15" customHeight="1">
      <c r="M291" s="3"/>
      <c r="N291" s="49"/>
    </row>
    <row r="301" spans="2:16">
      <c r="O301" s="31">
        <f>1*2*F301</f>
        <v>0</v>
      </c>
    </row>
  </sheetData>
  <autoFilter ref="B122:K290">
    <filterColumn colId="7" showButton="0"/>
    <filterColumn colId="8" showButton="0"/>
  </autoFilter>
  <mergeCells count="24">
    <mergeCell ref="B1:O1"/>
    <mergeCell ref="B76:B88"/>
    <mergeCell ref="B90:B97"/>
    <mergeCell ref="B99:B116"/>
    <mergeCell ref="B4:B21"/>
    <mergeCell ref="B23:B30"/>
    <mergeCell ref="B49:B56"/>
    <mergeCell ref="B58:B65"/>
    <mergeCell ref="B67:B74"/>
    <mergeCell ref="C76:C88"/>
    <mergeCell ref="C90:C97"/>
    <mergeCell ref="C99:C116"/>
    <mergeCell ref="C4:C21"/>
    <mergeCell ref="C23:C30"/>
    <mergeCell ref="C32:C47"/>
    <mergeCell ref="B32:B47"/>
    <mergeCell ref="H2:O2"/>
    <mergeCell ref="C49:C56"/>
    <mergeCell ref="C58:C65"/>
    <mergeCell ref="O122:P122"/>
    <mergeCell ref="C67:C74"/>
    <mergeCell ref="L122:N122"/>
    <mergeCell ref="I122:K122"/>
    <mergeCell ref="B122:G122"/>
  </mergeCells>
  <conditionalFormatting sqref="I4:I21 I23:I30 I49:I56 I58:I65 I67:I74 I76:I88 I90:I97 I99:I116">
    <cfRule type="colorScale" priority="10">
      <colorScale>
        <cfvo type="num" val="600"/>
        <cfvo type="num" val="900"/>
        <color rgb="FFF8696B"/>
        <color rgb="FF63BE7B"/>
      </colorScale>
    </cfRule>
  </conditionalFormatting>
  <conditionalFormatting sqref="I23:I30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:I47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1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6" sqref="D1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Рулев Леонид</dc:creator>
  <cp:lastModifiedBy>a.badgiev</cp:lastModifiedBy>
  <cp:lastPrinted>2022-05-24T12:35:58Z</cp:lastPrinted>
  <dcterms:created xsi:type="dcterms:W3CDTF">2022-03-02T06:17:08Z</dcterms:created>
  <dcterms:modified xsi:type="dcterms:W3CDTF">2022-06-01T10:34:34Z</dcterms:modified>
</cp:coreProperties>
</file>